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tereza.matousova\Desktop\nahrání\"/>
    </mc:Choice>
  </mc:AlternateContent>
  <xr:revisionPtr revIDLastSave="0" documentId="13_ncr:1_{B905D4CD-12A3-4B97-9195-4827C89113A8}" xr6:coauthVersionLast="47" xr6:coauthVersionMax="47" xr10:uidLastSave="{00000000-0000-0000-0000-000000000000}"/>
  <bookViews>
    <workbookView xWindow="-108" yWindow="-108" windowWidth="23256" windowHeight="12576" tabRatio="500" activeTab="1" xr2:uid="{00000000-000D-0000-FFFF-FFFF00000000}"/>
  </bookViews>
  <sheets>
    <sheet name="měření" sheetId="1" r:id="rId1"/>
    <sheet name="trhačka_siloměr" sheetId="7" r:id="rId2"/>
    <sheet name="tloušťka materiálu" sheetId="3" r:id="rId3"/>
    <sheet name="materiálové karty" sheetId="2" r:id="rId4"/>
  </sheets>
  <definedNames>
    <definedName name="_xlnm.Print_Area" localSheetId="3">'materiálové karty'!$A$1:$Y$353</definedName>
    <definedName name="_xlnm.Print_Area" localSheetId="0">měření!$A$1:$AY$55</definedName>
    <definedName name="_xlnm.Print_Area" localSheetId="2">'tloušťka materiálu'!$A$1:$AO$65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44" i="7" l="1"/>
  <c r="I42" i="7"/>
  <c r="I40" i="7"/>
  <c r="I38" i="7"/>
  <c r="I36" i="7"/>
  <c r="I34" i="7"/>
  <c r="I32" i="7"/>
  <c r="I30" i="7"/>
  <c r="I28" i="7"/>
  <c r="I26" i="7"/>
  <c r="I24" i="7"/>
  <c r="I22" i="7"/>
  <c r="I20" i="7"/>
  <c r="I18" i="7"/>
  <c r="I16" i="7"/>
  <c r="I14" i="7"/>
  <c r="I12" i="7"/>
  <c r="I10" i="7"/>
  <c r="I8" i="7"/>
  <c r="I6" i="7"/>
  <c r="H8" i="7"/>
  <c r="H10" i="7"/>
  <c r="H12" i="7"/>
  <c r="H14" i="7"/>
  <c r="H16" i="7"/>
  <c r="H18" i="7"/>
  <c r="H20" i="7"/>
  <c r="H22" i="7"/>
  <c r="H24" i="7"/>
  <c r="H26" i="7"/>
  <c r="H28" i="7"/>
  <c r="H30" i="7"/>
  <c r="H32" i="7"/>
  <c r="H34" i="7"/>
  <c r="H36" i="7"/>
  <c r="H38" i="7"/>
  <c r="H40" i="7"/>
  <c r="H42" i="7"/>
  <c r="H44" i="7"/>
  <c r="H6" i="7"/>
  <c r="AR48" i="1" l="1"/>
  <c r="AQ48" i="1"/>
  <c r="AP48" i="1"/>
  <c r="AO48" i="1"/>
  <c r="AN48" i="1"/>
  <c r="AM48" i="1"/>
  <c r="AL48" i="1"/>
  <c r="AK48" i="1"/>
  <c r="AJ48" i="1"/>
  <c r="AI48" i="1"/>
  <c r="AG48" i="1"/>
  <c r="AF48" i="1"/>
  <c r="AE48" i="1"/>
  <c r="AD48" i="1"/>
  <c r="AC48" i="1"/>
  <c r="AB48" i="1"/>
  <c r="AA48" i="1"/>
  <c r="Z48" i="1"/>
  <c r="Y48" i="1"/>
  <c r="X48" i="1"/>
  <c r="V48" i="1"/>
  <c r="U48" i="1"/>
  <c r="T48" i="1"/>
  <c r="S48" i="1"/>
  <c r="R48" i="1"/>
  <c r="Q48" i="1"/>
  <c r="P48" i="1"/>
  <c r="O48" i="1"/>
  <c r="N48" i="1"/>
  <c r="M48" i="1"/>
  <c r="K48" i="1"/>
  <c r="J48" i="1"/>
  <c r="I48" i="1"/>
  <c r="H48" i="1"/>
  <c r="G48" i="1"/>
  <c r="F48" i="1"/>
  <c r="E48" i="1"/>
  <c r="D48" i="1"/>
  <c r="C48" i="1"/>
  <c r="B48" i="1"/>
  <c r="AR47" i="1"/>
  <c r="AQ47" i="1"/>
  <c r="AP47" i="1"/>
  <c r="AO47" i="1"/>
  <c r="AN47" i="1"/>
  <c r="AM47" i="1"/>
  <c r="AL47" i="1"/>
  <c r="AK47" i="1"/>
  <c r="AJ47" i="1"/>
  <c r="AI47" i="1"/>
  <c r="AG47" i="1"/>
  <c r="AF47" i="1"/>
  <c r="AE47" i="1"/>
  <c r="AD47" i="1"/>
  <c r="AC47" i="1"/>
  <c r="AB47" i="1"/>
  <c r="AA47" i="1"/>
  <c r="Z47" i="1"/>
  <c r="Y47" i="1"/>
  <c r="X47" i="1"/>
  <c r="V47" i="1"/>
  <c r="U47" i="1"/>
  <c r="T47" i="1"/>
  <c r="S47" i="1"/>
  <c r="R47" i="1"/>
  <c r="Q47" i="1"/>
  <c r="P47" i="1"/>
  <c r="O47" i="1"/>
  <c r="N47" i="1"/>
  <c r="M47" i="1"/>
  <c r="K47" i="1"/>
  <c r="J47" i="1"/>
  <c r="I47" i="1"/>
  <c r="H47" i="1"/>
  <c r="G47" i="1"/>
  <c r="F47" i="1"/>
  <c r="E47" i="1"/>
  <c r="D47" i="1"/>
  <c r="C47" i="1"/>
  <c r="B47" i="1"/>
  <c r="AR46" i="1"/>
  <c r="AR49" i="1" s="1"/>
  <c r="AQ46" i="1"/>
  <c r="AQ49" i="1" s="1"/>
  <c r="AP46" i="1"/>
  <c r="AP49" i="1" s="1"/>
  <c r="AO46" i="1"/>
  <c r="AO49" i="1" s="1"/>
  <c r="AN46" i="1"/>
  <c r="AN49" i="1" s="1"/>
  <c r="AM46" i="1"/>
  <c r="AM49" i="1" s="1"/>
  <c r="AL46" i="1"/>
  <c r="AL49" i="1" s="1"/>
  <c r="AK46" i="1"/>
  <c r="AK49" i="1" s="1"/>
  <c r="AJ46" i="1"/>
  <c r="AJ49" i="1" s="1"/>
  <c r="AI46" i="1"/>
  <c r="AI49" i="1" s="1"/>
  <c r="AG46" i="1"/>
  <c r="AG49" i="1" s="1"/>
  <c r="AF46" i="1"/>
  <c r="AF49" i="1" s="1"/>
  <c r="AE46" i="1"/>
  <c r="AE49" i="1" s="1"/>
  <c r="AD46" i="1"/>
  <c r="AD49" i="1" s="1"/>
  <c r="AC46" i="1"/>
  <c r="AC49" i="1" s="1"/>
  <c r="AB46" i="1"/>
  <c r="AB49" i="1" s="1"/>
  <c r="AA46" i="1"/>
  <c r="AA49" i="1" s="1"/>
  <c r="Z46" i="1"/>
  <c r="Z49" i="1" s="1"/>
  <c r="Y46" i="1"/>
  <c r="Y49" i="1" s="1"/>
  <c r="X46" i="1"/>
  <c r="X49" i="1" s="1"/>
  <c r="V46" i="1"/>
  <c r="V49" i="1" s="1"/>
  <c r="U46" i="1"/>
  <c r="U49" i="1" s="1"/>
  <c r="T46" i="1"/>
  <c r="T49" i="1" s="1"/>
  <c r="S46" i="1"/>
  <c r="S49" i="1" s="1"/>
  <c r="R46" i="1"/>
  <c r="R49" i="1" s="1"/>
  <c r="Q46" i="1"/>
  <c r="Q49" i="1" s="1"/>
  <c r="P46" i="1"/>
  <c r="P49" i="1" s="1"/>
  <c r="O46" i="1"/>
  <c r="O49" i="1" s="1"/>
  <c r="N46" i="1"/>
  <c r="N49" i="1" s="1"/>
  <c r="M46" i="1"/>
  <c r="M49" i="1" s="1"/>
  <c r="K46" i="1"/>
  <c r="K49" i="1" s="1"/>
  <c r="J46" i="1"/>
  <c r="J49" i="1" s="1"/>
  <c r="I46" i="1"/>
  <c r="I49" i="1" s="1"/>
  <c r="H46" i="1"/>
  <c r="H49" i="1" s="1"/>
  <c r="G46" i="1"/>
  <c r="G49" i="1" s="1"/>
  <c r="F46" i="1"/>
  <c r="F49" i="1" s="1"/>
  <c r="E46" i="1"/>
  <c r="E49" i="1" s="1"/>
  <c r="D46" i="1"/>
  <c r="D49" i="1" s="1"/>
  <c r="C46" i="1"/>
  <c r="C49" i="1" s="1"/>
  <c r="B46" i="1"/>
  <c r="B49" i="1" s="1"/>
  <c r="AR45" i="1"/>
  <c r="AR50" i="1" s="1"/>
  <c r="AQ45" i="1"/>
  <c r="AQ50" i="1" s="1"/>
  <c r="AP45" i="1"/>
  <c r="AP50" i="1" s="1"/>
  <c r="AO45" i="1"/>
  <c r="AO50" i="1" s="1"/>
  <c r="AN45" i="1"/>
  <c r="AN50" i="1" s="1"/>
  <c r="AM45" i="1"/>
  <c r="AM50" i="1" s="1"/>
  <c r="AL45" i="1"/>
  <c r="AL50" i="1" s="1"/>
  <c r="AK45" i="1"/>
  <c r="AK50" i="1" s="1"/>
  <c r="AJ45" i="1"/>
  <c r="AJ50" i="1" s="1"/>
  <c r="AI45" i="1"/>
  <c r="AI50" i="1" s="1"/>
  <c r="AG45" i="1"/>
  <c r="AG50" i="1" s="1"/>
  <c r="AF45" i="1"/>
  <c r="AF50" i="1" s="1"/>
  <c r="AE45" i="1"/>
  <c r="AE50" i="1" s="1"/>
  <c r="AD45" i="1"/>
  <c r="AD50" i="1" s="1"/>
  <c r="AC45" i="1"/>
  <c r="AC50" i="1" s="1"/>
  <c r="AB45" i="1"/>
  <c r="AB50" i="1" s="1"/>
  <c r="AA45" i="1"/>
  <c r="AA50" i="1" s="1"/>
  <c r="Z45" i="1"/>
  <c r="Z50" i="1" s="1"/>
  <c r="Y45" i="1"/>
  <c r="Y50" i="1" s="1"/>
  <c r="X45" i="1"/>
  <c r="X50" i="1" s="1"/>
  <c r="V45" i="1"/>
  <c r="V50" i="1" s="1"/>
  <c r="U45" i="1"/>
  <c r="U50" i="1" s="1"/>
  <c r="T45" i="1"/>
  <c r="T50" i="1" s="1"/>
  <c r="S45" i="1"/>
  <c r="S50" i="1" s="1"/>
  <c r="R45" i="1"/>
  <c r="R50" i="1" s="1"/>
  <c r="Q45" i="1"/>
  <c r="Q50" i="1" s="1"/>
  <c r="P45" i="1"/>
  <c r="P50" i="1" s="1"/>
  <c r="O45" i="1"/>
  <c r="O50" i="1" s="1"/>
  <c r="N45" i="1"/>
  <c r="N50" i="1" s="1"/>
  <c r="M45" i="1"/>
  <c r="M50" i="1" s="1"/>
  <c r="K45" i="1"/>
  <c r="K50" i="1" s="1"/>
  <c r="J45" i="1"/>
  <c r="J50" i="1" s="1"/>
  <c r="I45" i="1"/>
  <c r="I50" i="1" s="1"/>
  <c r="H45" i="1"/>
  <c r="H50" i="1" s="1"/>
  <c r="G45" i="1"/>
  <c r="G50" i="1" s="1"/>
  <c r="F45" i="1"/>
  <c r="F50" i="1" s="1"/>
  <c r="E45" i="1"/>
  <c r="E50" i="1" s="1"/>
  <c r="D45" i="1"/>
  <c r="D50" i="1" s="1"/>
  <c r="C45" i="1"/>
  <c r="C50" i="1" s="1"/>
  <c r="B45" i="1"/>
  <c r="B50" i="1" s="1"/>
  <c r="D11" i="3"/>
  <c r="J38" i="3"/>
  <c r="J29" i="3"/>
  <c r="F11" i="3"/>
  <c r="J20" i="3"/>
  <c r="D38" i="3"/>
  <c r="B29" i="3"/>
  <c r="H29" i="3"/>
  <c r="H11" i="3"/>
  <c r="B11" i="3"/>
  <c r="F38" i="3"/>
  <c r="H38" i="3"/>
  <c r="J11" i="3"/>
  <c r="D20" i="3"/>
  <c r="D29" i="3"/>
  <c r="F29" i="3"/>
  <c r="B38" i="3"/>
  <c r="B20" i="3"/>
  <c r="F20" i="3"/>
  <c r="H20" i="3"/>
  <c r="E19" i="1"/>
  <c r="D19" i="1"/>
  <c r="E18" i="1"/>
  <c r="D18" i="1"/>
  <c r="E17" i="1"/>
  <c r="E20" i="1" s="1"/>
  <c r="D17" i="1"/>
  <c r="D20" i="1" s="1"/>
  <c r="E16" i="1"/>
  <c r="D16" i="1"/>
  <c r="D21" i="1" s="1"/>
  <c r="R19" i="1"/>
  <c r="Q19" i="1"/>
  <c r="T19" i="1"/>
  <c r="S19" i="1"/>
  <c r="R18" i="1"/>
  <c r="Q18" i="1"/>
  <c r="T18" i="1"/>
  <c r="S18" i="1"/>
  <c r="R17" i="1"/>
  <c r="R20" i="1" s="1"/>
  <c r="Q17" i="1"/>
  <c r="Q20" i="1" s="1"/>
  <c r="T17" i="1"/>
  <c r="T20" i="1" s="1"/>
  <c r="S17" i="1"/>
  <c r="S20" i="1" s="1"/>
  <c r="R16" i="1"/>
  <c r="Q16" i="1"/>
  <c r="T16" i="1"/>
  <c r="S16" i="1"/>
  <c r="AR19" i="1"/>
  <c r="AQ19" i="1"/>
  <c r="AG19" i="1"/>
  <c r="AF19" i="1"/>
  <c r="G19" i="1"/>
  <c r="F19" i="1"/>
  <c r="V19" i="1"/>
  <c r="U19" i="1"/>
  <c r="C19" i="1"/>
  <c r="B19" i="1"/>
  <c r="AN19" i="1"/>
  <c r="AM19" i="1"/>
  <c r="AP19" i="1"/>
  <c r="AO19" i="1"/>
  <c r="I19" i="1"/>
  <c r="H19" i="1"/>
  <c r="AA19" i="1"/>
  <c r="Z19" i="1"/>
  <c r="AC19" i="1"/>
  <c r="AB19" i="1"/>
  <c r="AJ19" i="1"/>
  <c r="AI19" i="1"/>
  <c r="K19" i="1"/>
  <c r="J19" i="1"/>
  <c r="P19" i="1"/>
  <c r="O19" i="1"/>
  <c r="AL19" i="1"/>
  <c r="AK19" i="1"/>
  <c r="Y19" i="1"/>
  <c r="X19" i="1"/>
  <c r="AE19" i="1"/>
  <c r="AD19" i="1"/>
  <c r="N19" i="1"/>
  <c r="M19" i="1"/>
  <c r="AR18" i="1"/>
  <c r="AQ18" i="1"/>
  <c r="AG18" i="1"/>
  <c r="AF18" i="1"/>
  <c r="G18" i="1"/>
  <c r="F18" i="1"/>
  <c r="V18" i="1"/>
  <c r="U18" i="1"/>
  <c r="C18" i="1"/>
  <c r="B18" i="1"/>
  <c r="AN18" i="1"/>
  <c r="AM18" i="1"/>
  <c r="AP18" i="1"/>
  <c r="AO18" i="1"/>
  <c r="I18" i="1"/>
  <c r="H18" i="1"/>
  <c r="AA18" i="1"/>
  <c r="Z18" i="1"/>
  <c r="AC18" i="1"/>
  <c r="AB18" i="1"/>
  <c r="AJ18" i="1"/>
  <c r="AI18" i="1"/>
  <c r="K18" i="1"/>
  <c r="J18" i="1"/>
  <c r="P18" i="1"/>
  <c r="O18" i="1"/>
  <c r="AL18" i="1"/>
  <c r="AK18" i="1"/>
  <c r="Y18" i="1"/>
  <c r="X18" i="1"/>
  <c r="AE18" i="1"/>
  <c r="AD18" i="1"/>
  <c r="N18" i="1"/>
  <c r="M18" i="1"/>
  <c r="AR17" i="1"/>
  <c r="AR20" i="1" s="1"/>
  <c r="AQ17" i="1"/>
  <c r="AQ20" i="1" s="1"/>
  <c r="AG17" i="1"/>
  <c r="AG20" i="1" s="1"/>
  <c r="AF17" i="1"/>
  <c r="AF20" i="1" s="1"/>
  <c r="G17" i="1"/>
  <c r="G20" i="1" s="1"/>
  <c r="F17" i="1"/>
  <c r="F20" i="1" s="1"/>
  <c r="V17" i="1"/>
  <c r="V20" i="1" s="1"/>
  <c r="U17" i="1"/>
  <c r="U20" i="1" s="1"/>
  <c r="C17" i="1"/>
  <c r="C20" i="1" s="1"/>
  <c r="B17" i="1"/>
  <c r="B20" i="1" s="1"/>
  <c r="AN17" i="1"/>
  <c r="AN20" i="1" s="1"/>
  <c r="AM17" i="1"/>
  <c r="AM20" i="1" s="1"/>
  <c r="AP17" i="1"/>
  <c r="AP20" i="1" s="1"/>
  <c r="AO17" i="1"/>
  <c r="AO20" i="1" s="1"/>
  <c r="I17" i="1"/>
  <c r="I20" i="1" s="1"/>
  <c r="H17" i="1"/>
  <c r="H20" i="1" s="1"/>
  <c r="AA17" i="1"/>
  <c r="AA20" i="1" s="1"/>
  <c r="Z17" i="1"/>
  <c r="Z20" i="1" s="1"/>
  <c r="AC17" i="1"/>
  <c r="AC20" i="1" s="1"/>
  <c r="AB17" i="1"/>
  <c r="AB20" i="1" s="1"/>
  <c r="AJ17" i="1"/>
  <c r="AJ20" i="1" s="1"/>
  <c r="AI17" i="1"/>
  <c r="AI20" i="1" s="1"/>
  <c r="K17" i="1"/>
  <c r="K20" i="1" s="1"/>
  <c r="J17" i="1"/>
  <c r="J20" i="1" s="1"/>
  <c r="P17" i="1"/>
  <c r="P20" i="1" s="1"/>
  <c r="O17" i="1"/>
  <c r="O20" i="1" s="1"/>
  <c r="AL17" i="1"/>
  <c r="AL20" i="1" s="1"/>
  <c r="AK17" i="1"/>
  <c r="AK20" i="1" s="1"/>
  <c r="Y17" i="1"/>
  <c r="Y20" i="1" s="1"/>
  <c r="X17" i="1"/>
  <c r="X20" i="1" s="1"/>
  <c r="AE17" i="1"/>
  <c r="AE20" i="1" s="1"/>
  <c r="AD17" i="1"/>
  <c r="AD20" i="1" s="1"/>
  <c r="N17" i="1"/>
  <c r="N20" i="1" s="1"/>
  <c r="M17" i="1"/>
  <c r="M20" i="1" s="1"/>
  <c r="AR16" i="1"/>
  <c r="AQ16" i="1"/>
  <c r="AG16" i="1"/>
  <c r="AF16" i="1"/>
  <c r="G16" i="1"/>
  <c r="F16" i="1"/>
  <c r="V16" i="1"/>
  <c r="U16" i="1"/>
  <c r="C16" i="1"/>
  <c r="C21" i="1" s="1"/>
  <c r="B16" i="1"/>
  <c r="B21" i="1" s="1"/>
  <c r="AN16" i="1"/>
  <c r="AM16" i="1"/>
  <c r="AP16" i="1"/>
  <c r="AO16" i="1"/>
  <c r="I16" i="1"/>
  <c r="H16" i="1"/>
  <c r="AA16" i="1"/>
  <c r="Z16" i="1"/>
  <c r="AC16" i="1"/>
  <c r="AB16" i="1"/>
  <c r="AJ16" i="1"/>
  <c r="AI16" i="1"/>
  <c r="K16" i="1"/>
  <c r="J16" i="1"/>
  <c r="P16" i="1"/>
  <c r="O16" i="1"/>
  <c r="AL16" i="1"/>
  <c r="AK16" i="1"/>
  <c r="Y16" i="1"/>
  <c r="X16" i="1"/>
  <c r="AE16" i="1"/>
  <c r="AD16" i="1"/>
  <c r="N16" i="1"/>
  <c r="M16" i="1"/>
  <c r="AK21" i="1" l="1"/>
  <c r="AB21" i="1"/>
  <c r="J21" i="1"/>
  <c r="AR21" i="1"/>
  <c r="AJ21" i="1"/>
  <c r="AA21" i="1"/>
  <c r="R21" i="1"/>
  <c r="I21" i="1"/>
  <c r="AQ21" i="1"/>
  <c r="AI21" i="1"/>
  <c r="Z21" i="1"/>
  <c r="Q21" i="1"/>
  <c r="H21" i="1"/>
  <c r="AP21" i="1"/>
  <c r="AG21" i="1"/>
  <c r="Y21" i="1"/>
  <c r="P21" i="1"/>
  <c r="G21" i="1"/>
  <c r="AO21" i="1"/>
  <c r="AF21" i="1"/>
  <c r="X21" i="1"/>
  <c r="O21" i="1"/>
  <c r="F21" i="1"/>
  <c r="AN21" i="1"/>
  <c r="AE21" i="1"/>
  <c r="V21" i="1"/>
  <c r="N21" i="1"/>
  <c r="E21" i="1"/>
  <c r="AM21" i="1"/>
  <c r="AD21" i="1"/>
  <c r="U21" i="1"/>
  <c r="M21" i="1"/>
  <c r="S21" i="1"/>
  <c r="AL21" i="1"/>
  <c r="AC21" i="1"/>
  <c r="T21" i="1"/>
  <c r="K21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<sst xmlns="http://schemas.openxmlformats.org/spreadsheetml/2006/main" count="810" uniqueCount="102">
  <si>
    <t>SLOUPEK</t>
  </si>
  <si>
    <t>ŘÁDEK</t>
  </si>
  <si>
    <t>PRŮMĚR</t>
  </si>
  <si>
    <t>SM. ODCHYLKA</t>
  </si>
  <si>
    <t>ROZPTYL</t>
  </si>
  <si>
    <t>MEDIÁN</t>
  </si>
  <si>
    <t>TLOUŠŤKA</t>
  </si>
  <si>
    <t>KÓD VÝROBKU</t>
  </si>
  <si>
    <t>-</t>
  </si>
  <si>
    <t>NÁZEV VÝROBKU</t>
  </si>
  <si>
    <t>Article - Number</t>
  </si>
  <si>
    <t>Article - name</t>
  </si>
  <si>
    <t>MATERIÁLOVÉ SLOŽENÍ</t>
  </si>
  <si>
    <t>90% polyester, 10% Spandex</t>
  </si>
  <si>
    <t>TECHNICKÉ ÚDAJE</t>
  </si>
  <si>
    <t>Vzorek</t>
  </si>
  <si>
    <t>Composition</t>
  </si>
  <si>
    <t>Swatch</t>
  </si>
  <si>
    <t>PLETENINA</t>
  </si>
  <si>
    <t>Technical details</t>
  </si>
  <si>
    <t>Knitted fabric</t>
  </si>
  <si>
    <t xml:space="preserve">PLOŠNÁ MĚRNÁ HMOTNOST </t>
  </si>
  <si>
    <t>EN ISO 12127</t>
  </si>
  <si>
    <r>
      <t>g/m</t>
    </r>
    <r>
      <rPr>
        <vertAlign val="superscript"/>
        <sz val="11"/>
        <color indexed="8"/>
        <rFont val="Arial"/>
        <family val="2"/>
        <charset val="238"/>
      </rPr>
      <t>2</t>
    </r>
  </si>
  <si>
    <t>Weight</t>
  </si>
  <si>
    <t>88% polyester, 12% Spandex</t>
  </si>
  <si>
    <t>plain jersey fabric with pattern</t>
  </si>
  <si>
    <t>plain jersey fabric</t>
  </si>
  <si>
    <t>74% polyester, 9% Spandex, 17% Lyocell</t>
  </si>
  <si>
    <t>100% polyester</t>
  </si>
  <si>
    <t>interlock fabric</t>
  </si>
  <si>
    <t>92% polyester, 8% elastan</t>
  </si>
  <si>
    <t>zátažná jednolícní vzorovaná</t>
  </si>
  <si>
    <t>zátažná jednolícní hladká</t>
  </si>
  <si>
    <t>zátažná interloková vzorovaná</t>
  </si>
  <si>
    <t>96% viskóza, 4% Spandex</t>
  </si>
  <si>
    <t>96% viscose, 4% Spandex</t>
  </si>
  <si>
    <t>zátažná interloková hladká</t>
  </si>
  <si>
    <t>interlock fabric with pattern</t>
  </si>
  <si>
    <t>90% polyester, 2% polyamid, 8% elastan</t>
  </si>
  <si>
    <t>78% polyester, 22% Spandex</t>
  </si>
  <si>
    <t>64% polyester, 28% nylon, 8% Spandex</t>
  </si>
  <si>
    <t>90% polyester, 10% elastan</t>
  </si>
  <si>
    <t>94% polyester, 6% Spandex</t>
  </si>
  <si>
    <t>Fabric thickness</t>
  </si>
  <si>
    <t>ČSN EN ISO 5084 (800844)</t>
  </si>
  <si>
    <t>mm</t>
  </si>
  <si>
    <t>SILOMĚR</t>
  </si>
  <si>
    <t>SYMBOLY ÚDRŽBY</t>
  </si>
  <si>
    <t>VZOREK 1 - PALLONE</t>
  </si>
  <si>
    <t>VZOREK 2 - SHYLA</t>
  </si>
  <si>
    <t>VZOREK 3 - PYRUS</t>
  </si>
  <si>
    <t>VZOREK 4 - VALKA</t>
  </si>
  <si>
    <t>VZOREK 5 - REBA</t>
  </si>
  <si>
    <t>VZOREK 6 - TURI</t>
  </si>
  <si>
    <t>VZOREK 7 - PROGRESS</t>
  </si>
  <si>
    <t>VZOREK 8 - VIRGO</t>
  </si>
  <si>
    <t>VZOREK 9 - CAMIRO</t>
  </si>
  <si>
    <t>VZOREK 10 - NAOMI</t>
  </si>
  <si>
    <t>VZOREK 11 - KHLOE</t>
  </si>
  <si>
    <t>VZOREK 12 - TISAM PRT</t>
  </si>
  <si>
    <t>VZOREK 13 - TISAM DRK</t>
  </si>
  <si>
    <t>VZOREK 14 - JAWEN</t>
  </si>
  <si>
    <t>VZOREK 15 - LAPIS</t>
  </si>
  <si>
    <t>VZOREK 16 - ROSOLE</t>
  </si>
  <si>
    <t>VZOREK 17 - MIMOSA</t>
  </si>
  <si>
    <t>VZOREK 18- WIDO PRT</t>
  </si>
  <si>
    <t>95% INT. SPOL.</t>
  </si>
  <si>
    <t>MĚŘENÍ</t>
  </si>
  <si>
    <t>1 - PALLONE</t>
  </si>
  <si>
    <t>2 - SHYLA</t>
  </si>
  <si>
    <t>3 - PYRUS</t>
  </si>
  <si>
    <t>4 - VALKA</t>
  </si>
  <si>
    <t>5 - REBA</t>
  </si>
  <si>
    <t>Č. VZORKU - NÁZEV</t>
  </si>
  <si>
    <t>6 - TURI</t>
  </si>
  <si>
    <t>7 - PROGRESS</t>
  </si>
  <si>
    <t>8 - VIRGO</t>
  </si>
  <si>
    <t>9 - CAMIRO</t>
  </si>
  <si>
    <t>10 - NAOMI</t>
  </si>
  <si>
    <t>11 - KHLOE</t>
  </si>
  <si>
    <t>12 - TISAM PRT</t>
  </si>
  <si>
    <t>13 - TISAM DRK</t>
  </si>
  <si>
    <t>14 - JAWEN</t>
  </si>
  <si>
    <t>15 - LAPIS</t>
  </si>
  <si>
    <t>16 - ROSOLE</t>
  </si>
  <si>
    <t>17 - MIMOSA</t>
  </si>
  <si>
    <t>18 - WIDO PRT</t>
  </si>
  <si>
    <t>19 - WIDO BLK</t>
  </si>
  <si>
    <t>20 - BROX</t>
  </si>
  <si>
    <t>PROTAŽENÍ [%]</t>
  </si>
  <si>
    <r>
      <t>HODNOTY PRODLOUŽENÍ [mm] PŘI MAXIMÁLNÍ SÍLE [</t>
    </r>
    <r>
      <rPr>
        <b/>
        <sz val="11"/>
        <color rgb="FF000000"/>
        <rFont val="Aptos Narrow"/>
        <family val="2"/>
        <charset val="1"/>
      </rPr>
      <t>~</t>
    </r>
    <r>
      <rPr>
        <b/>
        <sz val="11"/>
        <color rgb="FF000000"/>
        <rFont val="Calibri"/>
        <family val="2"/>
        <charset val="238"/>
      </rPr>
      <t>5N] V DANÉM CYKLU</t>
    </r>
  </si>
  <si>
    <t>HODNOTY PRODLOUŽENÍ [mm] PŘI MAXIMÁLNÍ SÍLE [~5N] V DANÉM CYKLU</t>
  </si>
  <si>
    <t>TESTOMETRIC</t>
  </si>
  <si>
    <t>SLOUPEK [%]</t>
  </si>
  <si>
    <t>ŘÁDEK [%]</t>
  </si>
  <si>
    <t>VZOREK 20 - BROX</t>
  </si>
  <si>
    <t>VZOREK 19 - WIDO BLK</t>
  </si>
  <si>
    <t>Laundry symbols</t>
  </si>
  <si>
    <t>Č. VZORKU</t>
  </si>
  <si>
    <t>ODCHYLKA  [%]</t>
  </si>
  <si>
    <t>PROCENTUÁLNÍ ROZDÍL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</si>
</sst>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rgb="FF000000"/>
      <name val="Calibri"/>
      <family val="2"/>
      <charset val="1"/>
    </font>
    <font>
      <sz val="11"/>
      <color theme="1"/>
      <name val="Aptos Narrow"/>
      <family val="2"/>
      <charset val="238"/>
      <scheme val="minor"/>
    </font>
    <font>
      <sz val="10"/>
      <name val="Segoe U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000000"/>
      <name val="Aptos Narrow"/>
      <family val="2"/>
      <charset val="1"/>
    </font>
    <font>
      <b/>
      <sz val="11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24"/>
      <color theme="1"/>
      <name val="Arial"/>
      <family val="2"/>
      <charset val="238"/>
    </font>
    <font>
      <sz val="11"/>
      <name val="Arial"/>
      <family val="2"/>
      <charset val="238"/>
    </font>
    <font>
      <vertAlign val="superscript"/>
      <sz val="11"/>
      <color indexed="8"/>
      <name val="Arial"/>
      <family val="2"/>
      <charset val="238"/>
    </font>
    <font>
      <sz val="18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8"/>
      <color rgb="FF000000"/>
      <name val="Calibri"/>
      <family val="2"/>
      <charset val="1"/>
    </font>
    <font>
      <sz val="10"/>
      <color rgb="FF000000"/>
      <name val="Arial"/>
      <family val="2"/>
      <charset val="238"/>
    </font>
    <font>
      <sz val="10"/>
      <color rgb="FF000000"/>
      <name val="Calibri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4F2F8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rgb="FFFFFFCC"/>
      </patternFill>
    </fill>
    <fill>
      <patternFill patternType="solid">
        <fgColor theme="9" tint="0.79998168889431442"/>
        <bgColor rgb="FFFFFFCC"/>
      </patternFill>
    </fill>
  </fills>
  <borders count="4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263">
    <xf numFmtId="0" fontId="0" fillId="0" borderId="0" xfId="0"/>
    <xf numFmtId="0" fontId="3" fillId="0" borderId="0" xfId="0" applyFont="1" applyAlignment="1">
      <alignment horizontal="center"/>
    </xf>
    <xf numFmtId="0" fontId="0" fillId="0" borderId="7" xfId="0" applyBorder="1"/>
    <xf numFmtId="0" fontId="12" fillId="5" borderId="18" xfId="0" applyFont="1" applyFill="1" applyBorder="1"/>
    <xf numFmtId="0" fontId="11" fillId="0" borderId="22" xfId="0" applyFont="1" applyBorder="1"/>
    <xf numFmtId="0" fontId="12" fillId="5" borderId="16" xfId="0" applyFont="1" applyFill="1" applyBorder="1"/>
    <xf numFmtId="0" fontId="13" fillId="0" borderId="0" xfId="0" applyFont="1" applyAlignment="1">
      <alignment vertical="center"/>
    </xf>
    <xf numFmtId="0" fontId="12" fillId="5" borderId="1" xfId="0" applyFont="1" applyFill="1" applyBorder="1"/>
    <xf numFmtId="0" fontId="11" fillId="0" borderId="25" xfId="0" applyFont="1" applyBorder="1"/>
    <xf numFmtId="2" fontId="7" fillId="0" borderId="6" xfId="0" applyNumberFormat="1" applyFont="1" applyBorder="1" applyAlignment="1">
      <alignment horizontal="right"/>
    </xf>
    <xf numFmtId="2" fontId="7" fillId="8" borderId="7" xfId="0" applyNumberFormat="1" applyFont="1" applyFill="1" applyBorder="1" applyAlignment="1">
      <alignment horizontal="right"/>
    </xf>
    <xf numFmtId="2" fontId="7" fillId="0" borderId="12" xfId="0" applyNumberFormat="1" applyFont="1" applyBorder="1" applyAlignment="1">
      <alignment horizontal="right"/>
    </xf>
    <xf numFmtId="2" fontId="7" fillId="8" borderId="13" xfId="0" applyNumberFormat="1" applyFont="1" applyFill="1" applyBorder="1" applyAlignment="1">
      <alignment horizontal="right"/>
    </xf>
    <xf numFmtId="2" fontId="7" fillId="0" borderId="20" xfId="0" applyNumberFormat="1" applyFont="1" applyBorder="1" applyAlignment="1">
      <alignment horizontal="right"/>
    </xf>
    <xf numFmtId="2" fontId="7" fillId="8" borderId="21" xfId="0" applyNumberFormat="1" applyFont="1" applyFill="1" applyBorder="1" applyAlignment="1">
      <alignment horizontal="right"/>
    </xf>
    <xf numFmtId="0" fontId="0" fillId="3" borderId="16" xfId="0" applyFill="1" applyBorder="1"/>
    <xf numFmtId="0" fontId="18" fillId="0" borderId="26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3" fillId="0" borderId="26" xfId="0" applyFont="1" applyBorder="1" applyAlignment="1">
      <alignment horizontal="left"/>
    </xf>
    <xf numFmtId="0" fontId="3" fillId="0" borderId="43" xfId="0" applyFont="1" applyBorder="1" applyAlignment="1">
      <alignment horizontal="left"/>
    </xf>
    <xf numFmtId="0" fontId="3" fillId="0" borderId="38" xfId="0" applyFont="1" applyBorder="1" applyAlignment="1">
      <alignment horizontal="left"/>
    </xf>
    <xf numFmtId="2" fontId="7" fillId="0" borderId="38" xfId="0" applyNumberFormat="1" applyFont="1" applyBorder="1" applyAlignment="1">
      <alignment horizontal="right"/>
    </xf>
    <xf numFmtId="2" fontId="7" fillId="10" borderId="7" xfId="0" applyNumberFormat="1" applyFont="1" applyFill="1" applyBorder="1" applyAlignment="1">
      <alignment horizontal="right"/>
    </xf>
    <xf numFmtId="2" fontId="7" fillId="10" borderId="13" xfId="0" applyNumberFormat="1" applyFont="1" applyFill="1" applyBorder="1" applyAlignment="1">
      <alignment horizontal="right"/>
    </xf>
    <xf numFmtId="2" fontId="7" fillId="10" borderId="21" xfId="0" applyNumberFormat="1" applyFont="1" applyFill="1" applyBorder="1" applyAlignment="1">
      <alignment horizontal="right"/>
    </xf>
    <xf numFmtId="2" fontId="7" fillId="11" borderId="15" xfId="0" applyNumberFormat="1" applyFont="1" applyFill="1" applyBorder="1" applyAlignment="1">
      <alignment horizontal="right"/>
    </xf>
    <xf numFmtId="2" fontId="7" fillId="7" borderId="15" xfId="0" applyNumberFormat="1" applyFont="1" applyFill="1" applyBorder="1" applyAlignment="1">
      <alignment horizontal="right"/>
    </xf>
    <xf numFmtId="2" fontId="0" fillId="0" borderId="0" xfId="0" applyNumberFormat="1"/>
    <xf numFmtId="2" fontId="8" fillId="0" borderId="6" xfId="0" applyNumberFormat="1" applyFont="1" applyBorder="1"/>
    <xf numFmtId="2" fontId="8" fillId="8" borderId="7" xfId="0" applyNumberFormat="1" applyFont="1" applyFill="1" applyBorder="1"/>
    <xf numFmtId="2" fontId="0" fillId="0" borderId="6" xfId="0" applyNumberFormat="1" applyBorder="1"/>
    <xf numFmtId="2" fontId="0" fillId="8" borderId="7" xfId="0" applyNumberFormat="1" applyFill="1" applyBorder="1"/>
    <xf numFmtId="2" fontId="7" fillId="0" borderId="6" xfId="0" applyNumberFormat="1" applyFont="1" applyBorder="1"/>
    <xf numFmtId="2" fontId="7" fillId="8" borderId="7" xfId="0" applyNumberFormat="1" applyFont="1" applyFill="1" applyBorder="1"/>
    <xf numFmtId="2" fontId="8" fillId="0" borderId="36" xfId="0" applyNumberFormat="1" applyFont="1" applyBorder="1"/>
    <xf numFmtId="2" fontId="8" fillId="8" borderId="37" xfId="0" applyNumberFormat="1" applyFont="1" applyFill="1" applyBorder="1"/>
    <xf numFmtId="2" fontId="0" fillId="0" borderId="36" xfId="0" applyNumberFormat="1" applyBorder="1"/>
    <xf numFmtId="2" fontId="0" fillId="8" borderId="37" xfId="0" applyNumberFormat="1" applyFill="1" applyBorder="1"/>
    <xf numFmtId="2" fontId="7" fillId="0" borderId="36" xfId="0" applyNumberFormat="1" applyFont="1" applyBorder="1"/>
    <xf numFmtId="2" fontId="7" fillId="8" borderId="37" xfId="0" applyNumberFormat="1" applyFont="1" applyFill="1" applyBorder="1"/>
    <xf numFmtId="2" fontId="0" fillId="3" borderId="0" xfId="0" applyNumberFormat="1" applyFill="1"/>
    <xf numFmtId="2" fontId="0" fillId="3" borderId="16" xfId="0" applyNumberFormat="1" applyFill="1" applyBorder="1"/>
    <xf numFmtId="2" fontId="0" fillId="3" borderId="17" xfId="0" applyNumberFormat="1" applyFill="1" applyBorder="1"/>
    <xf numFmtId="2" fontId="3" fillId="0" borderId="26" xfId="0" applyNumberFormat="1" applyFont="1" applyBorder="1" applyAlignment="1">
      <alignment horizontal="left"/>
    </xf>
    <xf numFmtId="2" fontId="3" fillId="0" borderId="43" xfId="0" applyNumberFormat="1" applyFont="1" applyBorder="1" applyAlignment="1">
      <alignment horizontal="left"/>
    </xf>
    <xf numFmtId="2" fontId="3" fillId="0" borderId="38" xfId="0" applyNumberFormat="1" applyFont="1" applyBorder="1" applyAlignment="1">
      <alignment horizontal="left"/>
    </xf>
    <xf numFmtId="2" fontId="11" fillId="0" borderId="6" xfId="0" applyNumberFormat="1" applyFont="1" applyBorder="1"/>
    <xf numFmtId="2" fontId="11" fillId="11" borderId="7" xfId="0" applyNumberFormat="1" applyFont="1" applyFill="1" applyBorder="1"/>
    <xf numFmtId="2" fontId="8" fillId="10" borderId="7" xfId="0" applyNumberFormat="1" applyFont="1" applyFill="1" applyBorder="1"/>
    <xf numFmtId="2" fontId="7" fillId="10" borderId="7" xfId="0" applyNumberFormat="1" applyFont="1" applyFill="1" applyBorder="1"/>
    <xf numFmtId="2" fontId="8" fillId="11" borderId="5" xfId="0" applyNumberFormat="1" applyFont="1" applyFill="1" applyBorder="1"/>
    <xf numFmtId="2" fontId="11" fillId="11" borderId="5" xfId="0" applyNumberFormat="1" applyFont="1" applyFill="1" applyBorder="1"/>
    <xf numFmtId="2" fontId="11" fillId="0" borderId="36" xfId="0" applyNumberFormat="1" applyFont="1" applyBorder="1"/>
    <xf numFmtId="2" fontId="11" fillId="11" borderId="37" xfId="0" applyNumberFormat="1" applyFont="1" applyFill="1" applyBorder="1"/>
    <xf numFmtId="2" fontId="8" fillId="10" borderId="37" xfId="0" applyNumberFormat="1" applyFont="1" applyFill="1" applyBorder="1"/>
    <xf numFmtId="2" fontId="11" fillId="0" borderId="35" xfId="0" applyNumberFormat="1" applyFont="1" applyBorder="1"/>
    <xf numFmtId="2" fontId="11" fillId="11" borderId="34" xfId="0" applyNumberFormat="1" applyFont="1" applyFill="1" applyBorder="1"/>
    <xf numFmtId="2" fontId="7" fillId="10" borderId="37" xfId="0" applyNumberFormat="1" applyFont="1" applyFill="1" applyBorder="1"/>
    <xf numFmtId="2" fontId="8" fillId="0" borderId="35" xfId="0" applyNumberFormat="1" applyFont="1" applyBorder="1"/>
    <xf numFmtId="2" fontId="8" fillId="11" borderId="41" xfId="0" applyNumberFormat="1" applyFont="1" applyFill="1" applyBorder="1"/>
    <xf numFmtId="2" fontId="11" fillId="11" borderId="41" xfId="0" applyNumberFormat="1" applyFont="1" applyFill="1" applyBorder="1"/>
    <xf numFmtId="2" fontId="0" fillId="3" borderId="11" xfId="0" applyNumberFormat="1" applyFill="1" applyBorder="1"/>
    <xf numFmtId="2" fontId="0" fillId="3" borderId="10" xfId="0" applyNumberFormat="1" applyFill="1" applyBorder="1"/>
    <xf numFmtId="2" fontId="0" fillId="3" borderId="9" xfId="0" applyNumberFormat="1" applyFill="1" applyBorder="1"/>
    <xf numFmtId="1" fontId="18" fillId="0" borderId="26" xfId="0" applyNumberFormat="1" applyFont="1" applyBorder="1" applyAlignment="1">
      <alignment horizontal="center" vertical="center"/>
    </xf>
    <xf numFmtId="1" fontId="18" fillId="0" borderId="22" xfId="0" applyNumberFormat="1" applyFont="1" applyBorder="1" applyAlignment="1">
      <alignment horizontal="center" vertical="center"/>
    </xf>
    <xf numFmtId="1" fontId="18" fillId="0" borderId="5" xfId="0" applyNumberFormat="1" applyFont="1" applyBorder="1" applyAlignment="1">
      <alignment horizontal="center" vertical="center"/>
    </xf>
    <xf numFmtId="1" fontId="18" fillId="0" borderId="25" xfId="0" applyNumberFormat="1" applyFont="1" applyBorder="1" applyAlignment="1">
      <alignment horizontal="center" vertical="center"/>
    </xf>
    <xf numFmtId="0" fontId="11" fillId="6" borderId="22" xfId="0" applyFont="1" applyFill="1" applyBorder="1"/>
    <xf numFmtId="0" fontId="11" fillId="6" borderId="16" xfId="0" applyFont="1" applyFill="1" applyBorder="1"/>
    <xf numFmtId="0" fontId="12" fillId="6" borderId="31" xfId="0" applyFont="1" applyFill="1" applyBorder="1"/>
    <xf numFmtId="0" fontId="12" fillId="6" borderId="16" xfId="0" applyFont="1" applyFill="1" applyBorder="1"/>
    <xf numFmtId="0" fontId="7" fillId="0" borderId="18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0" xfId="0" applyFont="1"/>
    <xf numFmtId="0" fontId="7" fillId="0" borderId="1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0" fillId="0" borderId="18" xfId="0" applyBorder="1"/>
    <xf numFmtId="0" fontId="0" fillId="0" borderId="1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17" fillId="0" borderId="1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2" fontId="17" fillId="0" borderId="1" xfId="0" applyNumberFormat="1" applyFont="1" applyBorder="1" applyAlignment="1">
      <alignment horizontal="center" vertical="center"/>
    </xf>
    <xf numFmtId="2" fontId="17" fillId="0" borderId="25" xfId="0" applyNumberFormat="1" applyFont="1" applyBorder="1" applyAlignment="1">
      <alignment horizontal="center" vertical="center"/>
    </xf>
    <xf numFmtId="2" fontId="3" fillId="9" borderId="26" xfId="0" applyNumberFormat="1" applyFont="1" applyFill="1" applyBorder="1" applyAlignment="1">
      <alignment horizontal="left" vertical="center"/>
    </xf>
    <xf numFmtId="2" fontId="3" fillId="9" borderId="29" xfId="0" applyNumberFormat="1" applyFont="1" applyFill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2" fontId="3" fillId="2" borderId="26" xfId="0" applyNumberFormat="1" applyFont="1" applyFill="1" applyBorder="1" applyAlignment="1">
      <alignment horizontal="left" vertical="center"/>
    </xf>
    <xf numFmtId="2" fontId="3" fillId="2" borderId="29" xfId="0" applyNumberFormat="1" applyFont="1" applyFill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0" borderId="0" xfId="0" applyFont="1" applyAlignment="1">
      <alignment horizontal="center"/>
    </xf>
    <xf numFmtId="0" fontId="17" fillId="0" borderId="18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 wrapText="1"/>
    </xf>
    <xf numFmtId="2" fontId="6" fillId="8" borderId="4" xfId="0" applyNumberFormat="1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9" fillId="12" borderId="18" xfId="0" applyFont="1" applyFill="1" applyBorder="1" applyAlignment="1">
      <alignment horizontal="center" vertical="center"/>
    </xf>
    <xf numFmtId="0" fontId="19" fillId="12" borderId="2" xfId="0" applyFont="1" applyFill="1" applyBorder="1" applyAlignment="1">
      <alignment horizontal="center" vertical="center"/>
    </xf>
    <xf numFmtId="0" fontId="19" fillId="12" borderId="19" xfId="0" applyFont="1" applyFill="1" applyBorder="1" applyAlignment="1">
      <alignment horizontal="center" vertical="center"/>
    </xf>
    <xf numFmtId="0" fontId="19" fillId="12" borderId="22" xfId="0" applyFont="1" applyFill="1" applyBorder="1" applyAlignment="1">
      <alignment horizontal="center" vertical="center"/>
    </xf>
    <xf numFmtId="0" fontId="19" fillId="12" borderId="24" xfId="0" applyFont="1" applyFill="1" applyBorder="1" applyAlignment="1">
      <alignment horizontal="center" vertical="center"/>
    </xf>
    <xf numFmtId="0" fontId="19" fillId="12" borderId="23" xfId="0" applyFont="1" applyFill="1" applyBorder="1" applyAlignment="1">
      <alignment horizontal="center" vertical="center"/>
    </xf>
    <xf numFmtId="2" fontId="3" fillId="2" borderId="7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3" fillId="9" borderId="7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2" fontId="3" fillId="9" borderId="6" xfId="0" applyNumberFormat="1" applyFont="1" applyFill="1" applyBorder="1" applyAlignment="1">
      <alignment horizontal="center" vertical="center"/>
    </xf>
    <xf numFmtId="2" fontId="3" fillId="9" borderId="14" xfId="0" applyNumberFormat="1" applyFont="1" applyFill="1" applyBorder="1" applyAlignment="1">
      <alignment horizontal="center" vertical="center"/>
    </xf>
    <xf numFmtId="0" fontId="3" fillId="9" borderId="26" xfId="0" applyFont="1" applyFill="1" applyBorder="1" applyAlignment="1">
      <alignment horizontal="left" vertical="center"/>
    </xf>
    <xf numFmtId="0" fontId="3" fillId="9" borderId="29" xfId="0" applyFont="1" applyFill="1" applyBorder="1" applyAlignment="1">
      <alignment horizontal="left" vertical="center"/>
    </xf>
    <xf numFmtId="2" fontId="3" fillId="2" borderId="6" xfId="0" applyNumberFormat="1" applyFont="1" applyFill="1" applyBorder="1" applyAlignment="1">
      <alignment horizontal="center" vertical="center"/>
    </xf>
    <xf numFmtId="2" fontId="3" fillId="2" borderId="14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9" fillId="13" borderId="18" xfId="0" applyFont="1" applyFill="1" applyBorder="1" applyAlignment="1">
      <alignment horizontal="center" vertical="center"/>
    </xf>
    <xf numFmtId="0" fontId="19" fillId="13" borderId="2" xfId="0" applyFont="1" applyFill="1" applyBorder="1" applyAlignment="1">
      <alignment horizontal="center" vertical="center"/>
    </xf>
    <xf numFmtId="0" fontId="19" fillId="13" borderId="19" xfId="0" applyFont="1" applyFill="1" applyBorder="1" applyAlignment="1">
      <alignment horizontal="center" vertical="center"/>
    </xf>
    <xf numFmtId="0" fontId="19" fillId="13" borderId="22" xfId="0" applyFont="1" applyFill="1" applyBorder="1" applyAlignment="1">
      <alignment horizontal="center" vertical="center"/>
    </xf>
    <xf numFmtId="0" fontId="19" fillId="13" borderId="24" xfId="0" applyFont="1" applyFill="1" applyBorder="1" applyAlignment="1">
      <alignment horizontal="center" vertical="center"/>
    </xf>
    <xf numFmtId="0" fontId="19" fillId="13" borderId="23" xfId="0" applyFont="1" applyFill="1" applyBorder="1" applyAlignment="1">
      <alignment horizontal="center" vertical="center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2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2" fontId="20" fillId="11" borderId="39" xfId="0" applyNumberFormat="1" applyFont="1" applyFill="1" applyBorder="1" applyAlignment="1">
      <alignment horizontal="center" vertical="center"/>
    </xf>
    <xf numFmtId="2" fontId="20" fillId="11" borderId="8" xfId="0" applyNumberFormat="1" applyFont="1" applyFill="1" applyBorder="1" applyAlignment="1">
      <alignment horizontal="center" vertical="center"/>
    </xf>
    <xf numFmtId="2" fontId="20" fillId="11" borderId="47" xfId="0" applyNumberFormat="1" applyFont="1" applyFill="1" applyBorder="1" applyAlignment="1">
      <alignment horizontal="center" vertical="center"/>
    </xf>
    <xf numFmtId="2" fontId="20" fillId="11" borderId="31" xfId="0" applyNumberFormat="1" applyFont="1" applyFill="1" applyBorder="1" applyAlignment="1">
      <alignment horizontal="center" vertical="center"/>
    </xf>
    <xf numFmtId="2" fontId="6" fillId="11" borderId="5" xfId="0" applyNumberFormat="1" applyFont="1" applyFill="1" applyBorder="1" applyAlignment="1">
      <alignment horizontal="center" vertical="center" wrapText="1"/>
    </xf>
    <xf numFmtId="2" fontId="6" fillId="11" borderId="28" xfId="0" applyNumberFormat="1" applyFont="1" applyFill="1" applyBorder="1" applyAlignment="1">
      <alignment horizontal="center" vertical="center" wrapText="1"/>
    </xf>
    <xf numFmtId="2" fontId="20" fillId="11" borderId="28" xfId="0" applyNumberFormat="1" applyFont="1" applyFill="1" applyBorder="1" applyAlignment="1">
      <alignment horizontal="center" vertical="center"/>
    </xf>
    <xf numFmtId="2" fontId="6" fillId="16" borderId="27" xfId="0" applyNumberFormat="1" applyFont="1" applyFill="1" applyBorder="1" applyAlignment="1">
      <alignment horizontal="center" vertical="center" wrapText="1"/>
    </xf>
    <xf numFmtId="2" fontId="6" fillId="16" borderId="30" xfId="0" applyNumberFormat="1" applyFont="1" applyFill="1" applyBorder="1" applyAlignment="1">
      <alignment horizontal="center" vertical="center" wrapText="1"/>
    </xf>
    <xf numFmtId="2" fontId="20" fillId="2" borderId="32" xfId="0" applyNumberFormat="1" applyFont="1" applyFill="1" applyBorder="1" applyAlignment="1">
      <alignment horizontal="center" vertical="center"/>
    </xf>
    <xf numFmtId="2" fontId="20" fillId="2" borderId="46" xfId="0" applyNumberFormat="1" applyFont="1" applyFill="1" applyBorder="1" applyAlignment="1">
      <alignment horizontal="center" vertical="center"/>
    </xf>
    <xf numFmtId="2" fontId="20" fillId="2" borderId="30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2" fontId="6" fillId="9" borderId="5" xfId="0" applyNumberFormat="1" applyFont="1" applyFill="1" applyBorder="1" applyAlignment="1">
      <alignment horizontal="center" vertical="center" wrapText="1"/>
    </xf>
    <xf numFmtId="2" fontId="6" fillId="9" borderId="28" xfId="0" applyNumberFormat="1" applyFont="1" applyFill="1" applyBorder="1" applyAlignment="1">
      <alignment horizontal="center" vertical="center" wrapText="1"/>
    </xf>
    <xf numFmtId="2" fontId="6" fillId="17" borderId="27" xfId="0" applyNumberFormat="1" applyFont="1" applyFill="1" applyBorder="1" applyAlignment="1">
      <alignment horizontal="center" vertical="center" wrapText="1"/>
    </xf>
    <xf numFmtId="2" fontId="6" fillId="17" borderId="30" xfId="0" applyNumberFormat="1" applyFont="1" applyFill="1" applyBorder="1" applyAlignment="1">
      <alignment horizontal="center" vertical="center" wrapText="1"/>
    </xf>
    <xf numFmtId="2" fontId="20" fillId="9" borderId="31" xfId="0" applyNumberFormat="1" applyFont="1" applyFill="1" applyBorder="1" applyAlignment="1">
      <alignment horizontal="center" vertical="center"/>
    </xf>
    <xf numFmtId="2" fontId="20" fillId="9" borderId="8" xfId="0" applyNumberFormat="1" applyFont="1" applyFill="1" applyBorder="1" applyAlignment="1">
      <alignment horizontal="center" vertical="center"/>
    </xf>
    <xf numFmtId="2" fontId="20" fillId="12" borderId="32" xfId="0" applyNumberFormat="1" applyFont="1" applyFill="1" applyBorder="1" applyAlignment="1">
      <alignment horizontal="center" vertical="center"/>
    </xf>
    <xf numFmtId="2" fontId="20" fillId="12" borderId="46" xfId="0" applyNumberFormat="1" applyFont="1" applyFill="1" applyBorder="1" applyAlignment="1">
      <alignment horizontal="center" vertical="center"/>
    </xf>
    <xf numFmtId="2" fontId="20" fillId="9" borderId="39" xfId="0" applyNumberFormat="1" applyFont="1" applyFill="1" applyBorder="1" applyAlignment="1">
      <alignment horizontal="center" vertical="center"/>
    </xf>
    <xf numFmtId="2" fontId="20" fillId="9" borderId="47" xfId="0" applyNumberFormat="1" applyFont="1" applyFill="1" applyBorder="1" applyAlignment="1">
      <alignment horizontal="center" vertical="center"/>
    </xf>
    <xf numFmtId="2" fontId="20" fillId="9" borderId="28" xfId="0" applyNumberFormat="1" applyFont="1" applyFill="1" applyBorder="1" applyAlignment="1">
      <alignment horizontal="center" vertical="center"/>
    </xf>
    <xf numFmtId="2" fontId="20" fillId="12" borderId="30" xfId="0" applyNumberFormat="1" applyFon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2" fontId="0" fillId="0" borderId="47" xfId="0" applyNumberForma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47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0" fillId="14" borderId="19" xfId="0" applyFill="1" applyBorder="1" applyAlignment="1">
      <alignment horizontal="center"/>
    </xf>
    <xf numFmtId="0" fontId="0" fillId="15" borderId="18" xfId="0" applyFill="1" applyBorder="1" applyAlignment="1">
      <alignment horizontal="center"/>
    </xf>
    <xf numFmtId="0" fontId="0" fillId="15" borderId="19" xfId="0" applyFill="1" applyBorder="1" applyAlignment="1">
      <alignment horizontal="center"/>
    </xf>
    <xf numFmtId="0" fontId="20" fillId="0" borderId="43" xfId="0" applyFont="1" applyBorder="1" applyAlignment="1">
      <alignment horizontal="left" vertical="center"/>
    </xf>
    <xf numFmtId="0" fontId="20" fillId="0" borderId="29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 wrapText="1"/>
    </xf>
    <xf numFmtId="0" fontId="17" fillId="0" borderId="29" xfId="0" applyFont="1" applyBorder="1" applyAlignment="1">
      <alignment horizontal="left" vertical="center" wrapText="1"/>
    </xf>
    <xf numFmtId="0" fontId="20" fillId="0" borderId="33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0" fillId="4" borderId="9" xfId="0" applyNumberFormat="1" applyFill="1" applyBorder="1" applyAlignment="1">
      <alignment horizontal="center"/>
    </xf>
    <xf numFmtId="2" fontId="0" fillId="4" borderId="10" xfId="0" applyNumberFormat="1" applyFill="1" applyBorder="1" applyAlignment="1">
      <alignment horizontal="center"/>
    </xf>
    <xf numFmtId="2" fontId="0" fillId="4" borderId="11" xfId="0" applyNumberFormat="1" applyFill="1" applyBorder="1" applyAlignment="1">
      <alignment horizontal="center"/>
    </xf>
    <xf numFmtId="0" fontId="0" fillId="0" borderId="2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5" fillId="0" borderId="1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25" xfId="0" applyNumberFormat="1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6" borderId="39" xfId="0" applyFont="1" applyFill="1" applyBorder="1" applyAlignment="1">
      <alignment horizontal="center" vertical="center"/>
    </xf>
    <xf numFmtId="0" fontId="14" fillId="6" borderId="31" xfId="0" applyFont="1" applyFill="1" applyBorder="1" applyAlignment="1">
      <alignment horizontal="center" vertical="center"/>
    </xf>
    <xf numFmtId="0" fontId="14" fillId="6" borderId="25" xfId="0" applyFont="1" applyFill="1" applyBorder="1" applyAlignment="1">
      <alignment horizontal="center" vertical="center"/>
    </xf>
    <xf numFmtId="0" fontId="12" fillId="5" borderId="31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6" fillId="0" borderId="1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5" borderId="17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12" fillId="0" borderId="1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/>
    </xf>
    <xf numFmtId="0" fontId="9" fillId="0" borderId="4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45" xfId="0" applyFont="1" applyBorder="1" applyAlignment="1">
      <alignment horizontal="center"/>
    </xf>
    <xf numFmtId="0" fontId="11" fillId="0" borderId="27" xfId="0" applyFont="1" applyBorder="1" applyAlignment="1">
      <alignment horizontal="center"/>
    </xf>
  </cellXfs>
  <cellStyles count="3">
    <cellStyle name="Normal 3" xfId="2" xr:uid="{4C6910AB-95FE-455B-8F37-6C211A85E50A}"/>
    <cellStyle name="Normální" xfId="0" builtinId="0"/>
    <cellStyle name="Normální 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9C9"/>
      <color rgb="FFFDB9B9"/>
      <color rgb="FFF7D3AB"/>
      <color rgb="FFF4F2F8"/>
      <color rgb="FFD5F5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g"/><Relationship Id="rId11" Type="http://schemas.openxmlformats.org/officeDocument/2006/relationships/image" Target="../media/image12.jpeg"/><Relationship Id="rId5" Type="http://schemas.openxmlformats.org/officeDocument/2006/relationships/image" Target="../media/image6.jp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387060</xdr:colOff>
      <xdr:row>32</xdr:row>
      <xdr:rowOff>130750</xdr:rowOff>
    </xdr:from>
    <xdr:to>
      <xdr:col>21</xdr:col>
      <xdr:colOff>249198</xdr:colOff>
      <xdr:row>34</xdr:row>
      <xdr:rowOff>34792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423A8FAC-CA4C-4D26-8BA7-F88C5682D2DD}"/>
            </a:ext>
          </a:extLst>
        </xdr:cNvPr>
        <xdr:cNvSpPr txBox="1"/>
      </xdr:nvSpPr>
      <xdr:spPr>
        <a:xfrm>
          <a:off x="12579060" y="6157477"/>
          <a:ext cx="471738" cy="26426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100">
              <a:solidFill>
                <a:schemeClr val="tx1">
                  <a:lumMod val="50000"/>
                  <a:lumOff val="50000"/>
                </a:schemeClr>
              </a:solidFill>
            </a:rPr>
            <a:t>&gt;62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1863314</xdr:colOff>
      <xdr:row>281</xdr:row>
      <xdr:rowOff>129786</xdr:rowOff>
    </xdr:from>
    <xdr:ext cx="1679986" cy="1576800"/>
    <xdr:pic>
      <xdr:nvPicPr>
        <xdr:cNvPr id="23" name="Obrázek 6">
          <a:extLst>
            <a:ext uri="{FF2B5EF4-FFF2-40B4-BE49-F238E27FC236}">
              <a16:creationId xmlns:a16="http://schemas.microsoft.com/office/drawing/2014/main" id="{FD8FF4D0-3CC9-41ED-BC16-54788F17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28695" b="17110"/>
        <a:stretch/>
      </xdr:blipFill>
      <xdr:spPr bwMode="auto">
        <a:xfrm>
          <a:off x="22037264" y="54307986"/>
          <a:ext cx="1679986" cy="157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1856567</xdr:colOff>
      <xdr:row>11</xdr:row>
      <xdr:rowOff>123060</xdr:rowOff>
    </xdr:from>
    <xdr:to>
      <xdr:col>4</xdr:col>
      <xdr:colOff>76200</xdr:colOff>
      <xdr:row>20</xdr:row>
      <xdr:rowOff>10146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3204FCC-037C-9351-945C-F418C46F6F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1" t="24766" r="15211" b="21872"/>
        <a:stretch/>
      </xdr:blipFill>
      <xdr:spPr>
        <a:xfrm>
          <a:off x="19502310" y="2234889"/>
          <a:ext cx="1670404" cy="1626623"/>
        </a:xfrm>
        <a:prstGeom prst="rect">
          <a:avLst/>
        </a:prstGeom>
      </xdr:spPr>
    </xdr:pic>
    <xdr:clientData/>
  </xdr:twoCellAnchor>
  <xdr:twoCellAnchor editAs="oneCell">
    <xdr:from>
      <xdr:col>2</xdr:col>
      <xdr:colOff>1782552</xdr:colOff>
      <xdr:row>45</xdr:row>
      <xdr:rowOff>110138</xdr:rowOff>
    </xdr:from>
    <xdr:to>
      <xdr:col>4</xdr:col>
      <xdr:colOff>38100</xdr:colOff>
      <xdr:row>54</xdr:row>
      <xdr:rowOff>66893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F36C65E-C5CA-16F8-6B37-5D587EAA5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3" t="37466" r="54638" b="33333"/>
        <a:stretch/>
      </xdr:blipFill>
      <xdr:spPr>
        <a:xfrm>
          <a:off x="19403802" y="8739788"/>
          <a:ext cx="1703598" cy="1682685"/>
        </a:xfrm>
        <a:prstGeom prst="rect">
          <a:avLst/>
        </a:prstGeom>
      </xdr:spPr>
    </xdr:pic>
    <xdr:clientData/>
  </xdr:twoCellAnchor>
  <xdr:twoCellAnchor editAs="oneCell">
    <xdr:from>
      <xdr:col>10</xdr:col>
      <xdr:colOff>1804308</xdr:colOff>
      <xdr:row>45</xdr:row>
      <xdr:rowOff>190503</xdr:rowOff>
    </xdr:from>
    <xdr:to>
      <xdr:col>11</xdr:col>
      <xdr:colOff>793319</xdr:colOff>
      <xdr:row>54</xdr:row>
      <xdr:rowOff>43092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56488588-08F0-A450-A5B7-5CBB6B73E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2" t="35410" r="47942" b="31466"/>
        <a:stretch/>
      </xdr:blipFill>
      <xdr:spPr>
        <a:xfrm>
          <a:off x="31922358" y="8820153"/>
          <a:ext cx="1541711" cy="1563279"/>
        </a:xfrm>
        <a:prstGeom prst="rect">
          <a:avLst/>
        </a:prstGeom>
      </xdr:spPr>
    </xdr:pic>
    <xdr:clientData/>
  </xdr:twoCellAnchor>
  <xdr:twoCellAnchor editAs="oneCell">
    <xdr:from>
      <xdr:col>16</xdr:col>
      <xdr:colOff>1866901</xdr:colOff>
      <xdr:row>12</xdr:row>
      <xdr:rowOff>1</xdr:rowOff>
    </xdr:from>
    <xdr:to>
      <xdr:col>18</xdr:col>
      <xdr:colOff>41872</xdr:colOff>
      <xdr:row>20</xdr:row>
      <xdr:rowOff>18721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CCE0268A-3155-1164-827E-A2D7A8E72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" r="10435" b="34375"/>
        <a:stretch/>
      </xdr:blipFill>
      <xdr:spPr>
        <a:xfrm>
          <a:off x="40709851" y="2286001"/>
          <a:ext cx="1623021" cy="1561770"/>
        </a:xfrm>
        <a:prstGeom prst="rect">
          <a:avLst/>
        </a:prstGeom>
      </xdr:spPr>
    </xdr:pic>
    <xdr:clientData/>
  </xdr:twoCellAnchor>
  <xdr:twoCellAnchor editAs="oneCell">
    <xdr:from>
      <xdr:col>16</xdr:col>
      <xdr:colOff>1932708</xdr:colOff>
      <xdr:row>45</xdr:row>
      <xdr:rowOff>193221</xdr:rowOff>
    </xdr:from>
    <xdr:to>
      <xdr:col>18</xdr:col>
      <xdr:colOff>78454</xdr:colOff>
      <xdr:row>54</xdr:row>
      <xdr:rowOff>61063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15511A6A-425A-2206-5BEC-03079CBB9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68" t="36097" r="9901" b="4391"/>
        <a:stretch/>
      </xdr:blipFill>
      <xdr:spPr>
        <a:xfrm>
          <a:off x="40775658" y="8822871"/>
          <a:ext cx="1593796" cy="1578532"/>
        </a:xfrm>
        <a:prstGeom prst="rect">
          <a:avLst/>
        </a:prstGeom>
      </xdr:spPr>
    </xdr:pic>
    <xdr:clientData/>
  </xdr:twoCellAnchor>
  <xdr:twoCellAnchor editAs="oneCell">
    <xdr:from>
      <xdr:col>2</xdr:col>
      <xdr:colOff>1711729</xdr:colOff>
      <xdr:row>101</xdr:row>
      <xdr:rowOff>136517</xdr:rowOff>
    </xdr:from>
    <xdr:to>
      <xdr:col>3</xdr:col>
      <xdr:colOff>762000</xdr:colOff>
      <xdr:row>110</xdr:row>
      <xdr:rowOff>69875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BA47E0A0-AD21-AE89-9C3A-EBE0F4A2E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31" b="28544"/>
        <a:stretch/>
      </xdr:blipFill>
      <xdr:spPr>
        <a:xfrm>
          <a:off x="21885679" y="19529417"/>
          <a:ext cx="1602971" cy="1659288"/>
        </a:xfrm>
        <a:prstGeom prst="rect">
          <a:avLst/>
        </a:prstGeom>
      </xdr:spPr>
    </xdr:pic>
    <xdr:clientData/>
  </xdr:twoCellAnchor>
  <xdr:twoCellAnchor editAs="oneCell">
    <xdr:from>
      <xdr:col>2</xdr:col>
      <xdr:colOff>1716231</xdr:colOff>
      <xdr:row>135</xdr:row>
      <xdr:rowOff>76200</xdr:rowOff>
    </xdr:from>
    <xdr:to>
      <xdr:col>4</xdr:col>
      <xdr:colOff>133350</xdr:colOff>
      <xdr:row>144</xdr:row>
      <xdr:rowOff>68580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67DD4D4E-7CC8-CE65-2B5C-CC81C7413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70" r="19608"/>
        <a:stretch/>
      </xdr:blipFill>
      <xdr:spPr>
        <a:xfrm>
          <a:off x="21890181" y="26003250"/>
          <a:ext cx="1865169" cy="1695449"/>
        </a:xfrm>
        <a:prstGeom prst="rect">
          <a:avLst/>
        </a:prstGeom>
      </xdr:spPr>
    </xdr:pic>
    <xdr:clientData/>
  </xdr:twoCellAnchor>
  <xdr:twoCellAnchor editAs="oneCell">
    <xdr:from>
      <xdr:col>10</xdr:col>
      <xdr:colOff>1837460</xdr:colOff>
      <xdr:row>101</xdr:row>
      <xdr:rowOff>46759</xdr:rowOff>
    </xdr:from>
    <xdr:to>
      <xdr:col>12</xdr:col>
      <xdr:colOff>38100</xdr:colOff>
      <xdr:row>110</xdr:row>
      <xdr:rowOff>3953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410468E5-4C19-7009-068A-6F8CC981B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97" r="4196" b="1"/>
        <a:stretch/>
      </xdr:blipFill>
      <xdr:spPr>
        <a:xfrm>
          <a:off x="31955510" y="19439659"/>
          <a:ext cx="1648690" cy="165264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1806287</xdr:colOff>
      <xdr:row>135</xdr:row>
      <xdr:rowOff>114301</xdr:rowOff>
    </xdr:from>
    <xdr:to>
      <xdr:col>12</xdr:col>
      <xdr:colOff>148346</xdr:colOff>
      <xdr:row>144</xdr:row>
      <xdr:rowOff>33468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EAE8CF00-59F5-F9F2-2DBC-A7E5C1B2F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40" r="4992" b="1"/>
        <a:stretch/>
      </xdr:blipFill>
      <xdr:spPr>
        <a:xfrm>
          <a:off x="31924337" y="26041351"/>
          <a:ext cx="1790109" cy="1622236"/>
        </a:xfrm>
        <a:prstGeom prst="rect">
          <a:avLst/>
        </a:prstGeom>
      </xdr:spPr>
    </xdr:pic>
    <xdr:clientData/>
  </xdr:twoCellAnchor>
  <xdr:twoCellAnchor editAs="oneCell">
    <xdr:from>
      <xdr:col>16</xdr:col>
      <xdr:colOff>1920240</xdr:colOff>
      <xdr:row>101</xdr:row>
      <xdr:rowOff>135775</xdr:rowOff>
    </xdr:from>
    <xdr:to>
      <xdr:col>17</xdr:col>
      <xdr:colOff>883922</xdr:colOff>
      <xdr:row>110</xdr:row>
      <xdr:rowOff>30481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2329AE42-DD3C-B895-076F-3BF50D306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4" t="19993" r="6022" b="8126"/>
        <a:stretch/>
      </xdr:blipFill>
      <xdr:spPr>
        <a:xfrm>
          <a:off x="40843200" y="18850495"/>
          <a:ext cx="1524002" cy="1540626"/>
        </a:xfrm>
        <a:prstGeom prst="rect">
          <a:avLst/>
        </a:prstGeom>
      </xdr:spPr>
    </xdr:pic>
    <xdr:clientData/>
  </xdr:twoCellAnchor>
  <xdr:twoCellAnchor editAs="oneCell">
    <xdr:from>
      <xdr:col>16</xdr:col>
      <xdr:colOff>1724546</xdr:colOff>
      <xdr:row>135</xdr:row>
      <xdr:rowOff>99406</xdr:rowOff>
    </xdr:from>
    <xdr:to>
      <xdr:col>17</xdr:col>
      <xdr:colOff>785207</xdr:colOff>
      <xdr:row>144</xdr:row>
      <xdr:rowOff>39140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6921B33C-789D-D0C9-D4CB-F38EA588D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9251" r="10270" b="3452"/>
        <a:stretch/>
      </xdr:blipFill>
      <xdr:spPr>
        <a:xfrm>
          <a:off x="40567496" y="26026456"/>
          <a:ext cx="1613361" cy="1642803"/>
        </a:xfrm>
        <a:prstGeom prst="rect">
          <a:avLst/>
        </a:prstGeom>
      </xdr:spPr>
    </xdr:pic>
    <xdr:clientData/>
  </xdr:twoCellAnchor>
  <xdr:twoCellAnchor editAs="oneCell">
    <xdr:from>
      <xdr:col>2</xdr:col>
      <xdr:colOff>1695458</xdr:colOff>
      <xdr:row>192</xdr:row>
      <xdr:rowOff>39023</xdr:rowOff>
    </xdr:from>
    <xdr:to>
      <xdr:col>3</xdr:col>
      <xdr:colOff>715958</xdr:colOff>
      <xdr:row>200</xdr:row>
      <xdr:rowOff>70824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DB59E1DA-ABE0-E5B4-19E3-1604A1FC7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8" t="10944" r="27250" b="19978"/>
        <a:stretch/>
      </xdr:blipFill>
      <xdr:spPr>
        <a:xfrm rot="16200000">
          <a:off x="21883822" y="37095909"/>
          <a:ext cx="1544371" cy="157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1790704</xdr:colOff>
      <xdr:row>225</xdr:row>
      <xdr:rowOff>173723</xdr:rowOff>
    </xdr:from>
    <xdr:to>
      <xdr:col>3</xdr:col>
      <xdr:colOff>804004</xdr:colOff>
      <xdr:row>234</xdr:row>
      <xdr:rowOff>49529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53BDA5C0-B4FE-C782-C131-9B70CA3F4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0" t="19189" r="22463" b="6899"/>
        <a:stretch/>
      </xdr:blipFill>
      <xdr:spPr>
        <a:xfrm rot="16200000">
          <a:off x="21958216" y="43595111"/>
          <a:ext cx="1578876" cy="156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1903268</xdr:colOff>
      <xdr:row>191</xdr:row>
      <xdr:rowOff>141193</xdr:rowOff>
    </xdr:from>
    <xdr:to>
      <xdr:col>11</xdr:col>
      <xdr:colOff>888424</xdr:colOff>
      <xdr:row>200</xdr:row>
      <xdr:rowOff>23091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C3442808-743C-DFC6-F0BF-FCBA533F0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6514" r="2857"/>
        <a:stretch/>
      </xdr:blipFill>
      <xdr:spPr>
        <a:xfrm>
          <a:off x="32021318" y="37021993"/>
          <a:ext cx="1537856" cy="1577348"/>
        </a:xfrm>
        <a:prstGeom prst="rect">
          <a:avLst/>
        </a:prstGeom>
      </xdr:spPr>
    </xdr:pic>
    <xdr:clientData/>
  </xdr:twoCellAnchor>
  <xdr:twoCellAnchor editAs="oneCell">
    <xdr:from>
      <xdr:col>10</xdr:col>
      <xdr:colOff>1899805</xdr:colOff>
      <xdr:row>225</xdr:row>
      <xdr:rowOff>142008</xdr:rowOff>
    </xdr:from>
    <xdr:to>
      <xdr:col>12</xdr:col>
      <xdr:colOff>31174</xdr:colOff>
      <xdr:row>234</xdr:row>
      <xdr:rowOff>-1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75D7BE6A-6349-B281-F1B6-4B3F49B4D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64" r="5000"/>
        <a:stretch/>
      </xdr:blipFill>
      <xdr:spPr>
        <a:xfrm>
          <a:off x="32017855" y="43556958"/>
          <a:ext cx="1579419" cy="1553441"/>
        </a:xfrm>
        <a:prstGeom prst="rect">
          <a:avLst/>
        </a:prstGeom>
      </xdr:spPr>
    </xdr:pic>
    <xdr:clientData/>
  </xdr:twoCellAnchor>
  <xdr:twoCellAnchor editAs="oneCell">
    <xdr:from>
      <xdr:col>16</xdr:col>
      <xdr:colOff>1932711</xdr:colOff>
      <xdr:row>191</xdr:row>
      <xdr:rowOff>86590</xdr:rowOff>
    </xdr:from>
    <xdr:to>
      <xdr:col>18</xdr:col>
      <xdr:colOff>22515</xdr:colOff>
      <xdr:row>200</xdr:row>
      <xdr:rowOff>19804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A2C6347F-039C-F75A-1B4E-D382020E6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5" r="4416"/>
        <a:stretch/>
      </xdr:blipFill>
      <xdr:spPr>
        <a:xfrm>
          <a:off x="40775661" y="36967390"/>
          <a:ext cx="1537854" cy="1628664"/>
        </a:xfrm>
        <a:prstGeom prst="rect">
          <a:avLst/>
        </a:prstGeom>
      </xdr:spPr>
    </xdr:pic>
    <xdr:clientData/>
  </xdr:twoCellAnchor>
  <xdr:twoCellAnchor editAs="oneCell">
    <xdr:from>
      <xdr:col>16</xdr:col>
      <xdr:colOff>1794165</xdr:colOff>
      <xdr:row>225</xdr:row>
      <xdr:rowOff>100446</xdr:rowOff>
    </xdr:from>
    <xdr:to>
      <xdr:col>17</xdr:col>
      <xdr:colOff>848593</xdr:colOff>
      <xdr:row>234</xdr:row>
      <xdr:rowOff>71427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D561F9D2-2859-91BE-E662-3B6ED6062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55" r="4965"/>
        <a:stretch/>
      </xdr:blipFill>
      <xdr:spPr>
        <a:xfrm>
          <a:off x="40637115" y="43515396"/>
          <a:ext cx="1607128" cy="1704531"/>
        </a:xfrm>
        <a:prstGeom prst="rect">
          <a:avLst/>
        </a:prstGeom>
      </xdr:spPr>
    </xdr:pic>
    <xdr:clientData/>
  </xdr:twoCellAnchor>
  <xdr:twoCellAnchor editAs="oneCell">
    <xdr:from>
      <xdr:col>10</xdr:col>
      <xdr:colOff>1798790</xdr:colOff>
      <xdr:row>281</xdr:row>
      <xdr:rowOff>156262</xdr:rowOff>
    </xdr:from>
    <xdr:to>
      <xdr:col>11</xdr:col>
      <xdr:colOff>800099</xdr:colOff>
      <xdr:row>289</xdr:row>
      <xdr:rowOff>140971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D8D67472-A68A-68C3-B971-A3054745F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0" t="13483" r="2950" b="12610"/>
        <a:stretch/>
      </xdr:blipFill>
      <xdr:spPr>
        <a:xfrm>
          <a:off x="31916840" y="54334462"/>
          <a:ext cx="1554009" cy="1520139"/>
        </a:xfrm>
        <a:prstGeom prst="rect">
          <a:avLst/>
        </a:prstGeom>
      </xdr:spPr>
    </xdr:pic>
    <xdr:clientData/>
  </xdr:twoCellAnchor>
  <xdr:twoCellAnchor editAs="oneCell">
    <xdr:from>
      <xdr:col>10</xdr:col>
      <xdr:colOff>1885950</xdr:colOff>
      <xdr:row>11</xdr:row>
      <xdr:rowOff>114300</xdr:rowOff>
    </xdr:from>
    <xdr:to>
      <xdr:col>12</xdr:col>
      <xdr:colOff>202143</xdr:colOff>
      <xdr:row>20</xdr:row>
      <xdr:rowOff>76200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8EAE279-9486-4AB3-81DB-AD47B0BBA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27"/>
        <a:stretch/>
      </xdr:blipFill>
      <xdr:spPr>
        <a:xfrm>
          <a:off x="29451300" y="2209800"/>
          <a:ext cx="1764243" cy="16954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Office">
  <a:themeElements>
    <a:clrScheme name="Papí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S53"/>
  <sheetViews>
    <sheetView view="pageBreakPreview" zoomScale="25" zoomScaleNormal="40" zoomScaleSheetLayoutView="25" zoomScalePageLayoutView="40" workbookViewId="0">
      <selection activeCell="S68" sqref="S68"/>
    </sheetView>
  </sheetViews>
  <sheetFormatPr defaultColWidth="8.6640625" defaultRowHeight="14.4" x14ac:dyDescent="0.3"/>
  <cols>
    <col min="1" max="1" width="20.88671875" customWidth="1"/>
    <col min="2" max="2" width="13.33203125" bestFit="1" customWidth="1"/>
    <col min="3" max="3" width="13.44140625" customWidth="1"/>
    <col min="4" max="4" width="9.88671875" customWidth="1"/>
    <col min="5" max="5" width="11.77734375" customWidth="1"/>
    <col min="6" max="6" width="9.88671875" customWidth="1"/>
    <col min="7" max="7" width="12.44140625" customWidth="1"/>
    <col min="8" max="8" width="9.109375" customWidth="1"/>
    <col min="9" max="9" width="13.109375" customWidth="1"/>
    <col min="10" max="10" width="18" customWidth="1"/>
    <col min="11" max="11" width="16.33203125" customWidth="1"/>
    <col min="12" max="12" width="20" customWidth="1"/>
    <col min="13" max="13" width="13.33203125" customWidth="1"/>
    <col min="14" max="14" width="12" customWidth="1"/>
    <col min="15" max="15" width="11.5546875" customWidth="1"/>
    <col min="16" max="16" width="11.6640625" customWidth="1"/>
    <col min="17" max="17" width="13.33203125" customWidth="1"/>
    <col min="18" max="18" width="11.109375" customWidth="1"/>
    <col min="19" max="19" width="20.88671875" customWidth="1"/>
    <col min="20" max="20" width="13.33203125" bestFit="1" customWidth="1"/>
    <col min="21" max="21" width="11.6640625" customWidth="1"/>
    <col min="22" max="22" width="11.33203125" customWidth="1"/>
    <col min="23" max="23" width="20" customWidth="1"/>
    <col min="24" max="24" width="13.44140625" customWidth="1"/>
    <col min="25" max="25" width="12.5546875" customWidth="1"/>
    <col min="26" max="26" width="11.33203125" customWidth="1"/>
    <col min="27" max="27" width="12.6640625" customWidth="1"/>
    <col min="28" max="28" width="12.88671875" customWidth="1"/>
    <col min="29" max="29" width="12.33203125" customWidth="1"/>
    <col min="30" max="30" width="11.5546875" customWidth="1"/>
    <col min="31" max="31" width="11.33203125" customWidth="1"/>
    <col min="32" max="32" width="13.44140625" customWidth="1"/>
    <col min="33" max="33" width="12.88671875" customWidth="1"/>
    <col min="34" max="34" width="20" customWidth="1"/>
    <col min="35" max="35" width="13.5546875" customWidth="1"/>
    <col min="36" max="36" width="12.5546875" customWidth="1"/>
    <col min="37" max="37" width="13.5546875" customWidth="1"/>
    <col min="38" max="38" width="12.109375" customWidth="1"/>
    <col min="39" max="39" width="10.33203125" customWidth="1"/>
    <col min="40" max="40" width="12.109375" customWidth="1"/>
    <col min="41" max="41" width="11.88671875" customWidth="1"/>
    <col min="42" max="43" width="12.5546875" customWidth="1"/>
    <col min="44" max="44" width="13.88671875" customWidth="1"/>
  </cols>
  <sheetData>
    <row r="2" spans="1:44" x14ac:dyDescent="0.3">
      <c r="B2" s="98" t="s">
        <v>91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</row>
    <row r="3" spans="1:44" ht="15" thickBot="1" x14ac:dyDescent="0.3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44" ht="14.4" customHeight="1" x14ac:dyDescent="0.3">
      <c r="A4" s="106" t="s">
        <v>92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8"/>
      <c r="W4" s="106" t="s">
        <v>92</v>
      </c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8"/>
    </row>
    <row r="5" spans="1:44" ht="15" customHeight="1" thickBot="1" x14ac:dyDescent="0.35">
      <c r="A5" s="109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1"/>
      <c r="W5" s="109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1"/>
    </row>
    <row r="6" spans="1:44" ht="15" thickBot="1" x14ac:dyDescent="0.35">
      <c r="A6" s="86" t="s">
        <v>74</v>
      </c>
      <c r="B6" s="92" t="s">
        <v>69</v>
      </c>
      <c r="C6" s="92"/>
      <c r="D6" s="92" t="s">
        <v>70</v>
      </c>
      <c r="E6" s="92"/>
      <c r="F6" s="92" t="s">
        <v>71</v>
      </c>
      <c r="G6" s="92"/>
      <c r="H6" s="92" t="s">
        <v>72</v>
      </c>
      <c r="I6" s="92"/>
      <c r="J6" s="92" t="s">
        <v>73</v>
      </c>
      <c r="K6" s="92"/>
      <c r="L6" s="86" t="s">
        <v>74</v>
      </c>
      <c r="M6" s="99" t="s">
        <v>75</v>
      </c>
      <c r="N6" s="100"/>
      <c r="O6" s="99" t="s">
        <v>76</v>
      </c>
      <c r="P6" s="100"/>
      <c r="Q6" s="92" t="s">
        <v>77</v>
      </c>
      <c r="R6" s="92"/>
      <c r="S6" s="92" t="s">
        <v>78</v>
      </c>
      <c r="T6" s="92"/>
      <c r="U6" s="92" t="s">
        <v>79</v>
      </c>
      <c r="V6" s="92"/>
      <c r="W6" s="86" t="s">
        <v>74</v>
      </c>
      <c r="X6" s="92" t="s">
        <v>80</v>
      </c>
      <c r="Y6" s="92"/>
      <c r="Z6" s="92" t="s">
        <v>81</v>
      </c>
      <c r="AA6" s="92"/>
      <c r="AB6" s="92" t="s">
        <v>82</v>
      </c>
      <c r="AC6" s="92"/>
      <c r="AD6" s="105" t="s">
        <v>83</v>
      </c>
      <c r="AE6" s="105"/>
      <c r="AF6" s="92" t="s">
        <v>84</v>
      </c>
      <c r="AG6" s="92"/>
      <c r="AH6" s="86" t="s">
        <v>74</v>
      </c>
      <c r="AI6" s="92" t="s">
        <v>85</v>
      </c>
      <c r="AJ6" s="92"/>
      <c r="AK6" s="92" t="s">
        <v>86</v>
      </c>
      <c r="AL6" s="92"/>
      <c r="AM6" s="92" t="s">
        <v>87</v>
      </c>
      <c r="AN6" s="92"/>
      <c r="AO6" s="92" t="s">
        <v>88</v>
      </c>
      <c r="AP6" s="92"/>
      <c r="AQ6" s="92" t="s">
        <v>89</v>
      </c>
      <c r="AR6" s="92"/>
    </row>
    <row r="7" spans="1:44" ht="15" thickBot="1" x14ac:dyDescent="0.35">
      <c r="A7" s="87"/>
      <c r="B7" s="92"/>
      <c r="C7" s="92"/>
      <c r="D7" s="92"/>
      <c r="E7" s="92"/>
      <c r="F7" s="92"/>
      <c r="G7" s="92"/>
      <c r="H7" s="92"/>
      <c r="I7" s="92"/>
      <c r="J7" s="92"/>
      <c r="K7" s="92"/>
      <c r="L7" s="87"/>
      <c r="M7" s="99"/>
      <c r="N7" s="100"/>
      <c r="O7" s="103"/>
      <c r="P7" s="104"/>
      <c r="Q7" s="92"/>
      <c r="R7" s="92"/>
      <c r="S7" s="92"/>
      <c r="T7" s="92"/>
      <c r="U7" s="92"/>
      <c r="V7" s="92"/>
      <c r="W7" s="87"/>
      <c r="X7" s="92"/>
      <c r="Y7" s="92"/>
      <c r="Z7" s="92"/>
      <c r="AA7" s="92"/>
      <c r="AB7" s="92"/>
      <c r="AC7" s="92"/>
      <c r="AD7" s="105"/>
      <c r="AE7" s="105"/>
      <c r="AF7" s="92"/>
      <c r="AG7" s="92"/>
      <c r="AH7" s="87"/>
      <c r="AI7" s="92"/>
      <c r="AJ7" s="92"/>
      <c r="AK7" s="92"/>
      <c r="AL7" s="92"/>
      <c r="AM7" s="92"/>
      <c r="AN7" s="92"/>
      <c r="AO7" s="92"/>
      <c r="AP7" s="92"/>
      <c r="AQ7" s="92"/>
      <c r="AR7" s="92"/>
    </row>
    <row r="8" spans="1:44" ht="15" thickBot="1" x14ac:dyDescent="0.35">
      <c r="A8" s="92" t="s">
        <v>68</v>
      </c>
      <c r="B8" s="101" t="s">
        <v>0</v>
      </c>
      <c r="C8" s="102" t="s">
        <v>1</v>
      </c>
      <c r="D8" s="101" t="s">
        <v>0</v>
      </c>
      <c r="E8" s="102" t="s">
        <v>1</v>
      </c>
      <c r="F8" s="101" t="s">
        <v>0</v>
      </c>
      <c r="G8" s="102" t="s">
        <v>1</v>
      </c>
      <c r="H8" s="101" t="s">
        <v>0</v>
      </c>
      <c r="I8" s="102" t="s">
        <v>1</v>
      </c>
      <c r="J8" s="101" t="s">
        <v>0</v>
      </c>
      <c r="K8" s="102" t="s">
        <v>1</v>
      </c>
      <c r="L8" s="88" t="s">
        <v>68</v>
      </c>
      <c r="M8" s="101" t="s">
        <v>0</v>
      </c>
      <c r="N8" s="102" t="s">
        <v>1</v>
      </c>
      <c r="O8" s="101" t="s">
        <v>0</v>
      </c>
      <c r="P8" s="102" t="s">
        <v>1</v>
      </c>
      <c r="Q8" s="101" t="s">
        <v>0</v>
      </c>
      <c r="R8" s="102" t="s">
        <v>1</v>
      </c>
      <c r="S8" s="101" t="s">
        <v>0</v>
      </c>
      <c r="T8" s="102" t="s">
        <v>1</v>
      </c>
      <c r="U8" s="101" t="s">
        <v>0</v>
      </c>
      <c r="V8" s="102" t="s">
        <v>1</v>
      </c>
      <c r="W8" s="88" t="s">
        <v>68</v>
      </c>
      <c r="X8" s="101" t="s">
        <v>0</v>
      </c>
      <c r="Y8" s="102" t="s">
        <v>1</v>
      </c>
      <c r="Z8" s="101" t="s">
        <v>0</v>
      </c>
      <c r="AA8" s="102" t="s">
        <v>1</v>
      </c>
      <c r="AB8" s="101" t="s">
        <v>0</v>
      </c>
      <c r="AC8" s="102" t="s">
        <v>1</v>
      </c>
      <c r="AD8" s="101" t="s">
        <v>0</v>
      </c>
      <c r="AE8" s="102" t="s">
        <v>1</v>
      </c>
      <c r="AF8" s="101" t="s">
        <v>0</v>
      </c>
      <c r="AG8" s="102" t="s">
        <v>1</v>
      </c>
      <c r="AH8" s="88" t="s">
        <v>68</v>
      </c>
      <c r="AI8" s="101" t="s">
        <v>0</v>
      </c>
      <c r="AJ8" s="102" t="s">
        <v>1</v>
      </c>
      <c r="AK8" s="101" t="s">
        <v>0</v>
      </c>
      <c r="AL8" s="102" t="s">
        <v>1</v>
      </c>
      <c r="AM8" s="101" t="s">
        <v>0</v>
      </c>
      <c r="AN8" s="102" t="s">
        <v>1</v>
      </c>
      <c r="AO8" s="101" t="s">
        <v>0</v>
      </c>
      <c r="AP8" s="102" t="s">
        <v>1</v>
      </c>
      <c r="AQ8" s="101" t="s">
        <v>0</v>
      </c>
      <c r="AR8" s="102" t="s">
        <v>1</v>
      </c>
    </row>
    <row r="9" spans="1:44" ht="15" thickBot="1" x14ac:dyDescent="0.35">
      <c r="A9" s="93"/>
      <c r="B9" s="101"/>
      <c r="C9" s="102"/>
      <c r="D9" s="101"/>
      <c r="E9" s="102"/>
      <c r="F9" s="101"/>
      <c r="G9" s="102"/>
      <c r="H9" s="101"/>
      <c r="I9" s="102"/>
      <c r="J9" s="101"/>
      <c r="K9" s="102"/>
      <c r="L9" s="89"/>
      <c r="M9" s="101"/>
      <c r="N9" s="102"/>
      <c r="O9" s="101"/>
      <c r="P9" s="102"/>
      <c r="Q9" s="101"/>
      <c r="R9" s="102"/>
      <c r="S9" s="101"/>
      <c r="T9" s="102"/>
      <c r="U9" s="101"/>
      <c r="V9" s="102"/>
      <c r="W9" s="89"/>
      <c r="X9" s="101"/>
      <c r="Y9" s="102"/>
      <c r="Z9" s="101"/>
      <c r="AA9" s="102"/>
      <c r="AB9" s="101"/>
      <c r="AC9" s="102"/>
      <c r="AD9" s="101"/>
      <c r="AE9" s="102"/>
      <c r="AF9" s="101"/>
      <c r="AG9" s="102"/>
      <c r="AH9" s="89"/>
      <c r="AI9" s="101"/>
      <c r="AJ9" s="102"/>
      <c r="AK9" s="101"/>
      <c r="AL9" s="102"/>
      <c r="AM9" s="101"/>
      <c r="AN9" s="102"/>
      <c r="AO9" s="101"/>
      <c r="AP9" s="102"/>
      <c r="AQ9" s="101"/>
      <c r="AR9" s="102"/>
    </row>
    <row r="10" spans="1:44" ht="16.2" thickBot="1" x14ac:dyDescent="0.35">
      <c r="A10" s="16">
        <v>1</v>
      </c>
      <c r="B10" s="28">
        <v>60.865000000000002</v>
      </c>
      <c r="C10" s="29">
        <v>50.241999999999997</v>
      </c>
      <c r="D10" s="28">
        <v>48.936</v>
      </c>
      <c r="E10" s="29">
        <v>51.125</v>
      </c>
      <c r="F10" s="28">
        <v>17.422000000000001</v>
      </c>
      <c r="G10" s="29">
        <v>71.941999999999993</v>
      </c>
      <c r="H10" s="28">
        <v>62.338999999999999</v>
      </c>
      <c r="I10" s="29">
        <v>74.566000000000003</v>
      </c>
      <c r="J10" s="28">
        <v>44.557000000000002</v>
      </c>
      <c r="K10" s="29">
        <v>89.784000000000006</v>
      </c>
      <c r="L10" s="64">
        <v>1</v>
      </c>
      <c r="M10" s="28">
        <v>8.3743999999999996</v>
      </c>
      <c r="N10" s="29">
        <v>45.742600000000003</v>
      </c>
      <c r="O10" s="28">
        <v>56.527999999999999</v>
      </c>
      <c r="P10" s="29">
        <v>41.335999999999999</v>
      </c>
      <c r="Q10" s="30">
        <v>16.271599999999999</v>
      </c>
      <c r="R10" s="31">
        <v>36.052999999999997</v>
      </c>
      <c r="S10" s="32">
        <v>51.099600000000002</v>
      </c>
      <c r="T10" s="33">
        <v>60.044199999999996</v>
      </c>
      <c r="U10" s="28">
        <v>51.4</v>
      </c>
      <c r="V10" s="29">
        <v>50.33</v>
      </c>
      <c r="W10" s="64">
        <v>1</v>
      </c>
      <c r="X10" s="28">
        <v>17.544</v>
      </c>
      <c r="Y10" s="29">
        <v>71.498999999999995</v>
      </c>
      <c r="Z10" s="28">
        <v>6.4340000000000002</v>
      </c>
      <c r="AA10" s="29">
        <v>16.989000000000001</v>
      </c>
      <c r="AB10" s="28">
        <v>9.7989999999999995</v>
      </c>
      <c r="AC10" s="29">
        <v>30.969000000000001</v>
      </c>
      <c r="AD10" s="28">
        <v>55.505000000000003</v>
      </c>
      <c r="AE10" s="29">
        <v>63.234000000000002</v>
      </c>
      <c r="AF10" s="28">
        <v>50.866999999999997</v>
      </c>
      <c r="AG10" s="29">
        <v>41.807000000000002</v>
      </c>
      <c r="AH10" s="64">
        <v>1</v>
      </c>
      <c r="AI10" s="28">
        <v>48.933999999999997</v>
      </c>
      <c r="AJ10" s="29">
        <v>69.203000000000003</v>
      </c>
      <c r="AK10" s="28">
        <v>35.064999999999998</v>
      </c>
      <c r="AL10" s="29">
        <v>69.456000000000003</v>
      </c>
      <c r="AM10" s="28">
        <v>35.35</v>
      </c>
      <c r="AN10" s="29">
        <v>66.838999999999999</v>
      </c>
      <c r="AO10" s="28">
        <v>60.228000000000002</v>
      </c>
      <c r="AP10" s="29">
        <v>58.042999999999999</v>
      </c>
      <c r="AQ10" s="28">
        <v>35.244999999999997</v>
      </c>
      <c r="AR10" s="29">
        <v>62.478000000000002</v>
      </c>
    </row>
    <row r="11" spans="1:44" ht="16.2" thickBot="1" x14ac:dyDescent="0.35">
      <c r="A11" s="16">
        <v>2</v>
      </c>
      <c r="B11" s="28">
        <v>61.66</v>
      </c>
      <c r="C11" s="29">
        <v>49.040999999999997</v>
      </c>
      <c r="D11" s="28">
        <v>49.807000000000002</v>
      </c>
      <c r="E11" s="29">
        <v>51.581000000000003</v>
      </c>
      <c r="F11" s="28">
        <v>18.785</v>
      </c>
      <c r="G11" s="29">
        <v>75.736000000000004</v>
      </c>
      <c r="H11" s="28">
        <v>64.001999999999995</v>
      </c>
      <c r="I11" s="29">
        <v>73.447999999999993</v>
      </c>
      <c r="J11" s="28">
        <v>44.375</v>
      </c>
      <c r="K11" s="29">
        <v>83.596000000000004</v>
      </c>
      <c r="L11" s="64">
        <v>2</v>
      </c>
      <c r="M11" s="28">
        <v>8.2799999999999994</v>
      </c>
      <c r="N11" s="29">
        <v>46.5976</v>
      </c>
      <c r="O11" s="28">
        <v>55.683999999999997</v>
      </c>
      <c r="P11" s="29">
        <v>41.4</v>
      </c>
      <c r="Q11" s="30">
        <v>16.611599999999999</v>
      </c>
      <c r="R11" s="31">
        <v>37.496000000000002</v>
      </c>
      <c r="S11" s="32">
        <v>53.1374</v>
      </c>
      <c r="T11" s="33">
        <v>61.146999999999998</v>
      </c>
      <c r="U11" s="28">
        <v>52.426000000000002</v>
      </c>
      <c r="V11" s="29">
        <v>48.725000000000001</v>
      </c>
      <c r="W11" s="64">
        <v>2</v>
      </c>
      <c r="X11" s="28">
        <v>16.791</v>
      </c>
      <c r="Y11" s="29">
        <v>72.933999999999997</v>
      </c>
      <c r="Z11" s="28">
        <v>6.7960000000000003</v>
      </c>
      <c r="AA11" s="29">
        <v>16.888000000000002</v>
      </c>
      <c r="AB11" s="28">
        <v>9.6560000000000006</v>
      </c>
      <c r="AC11" s="29">
        <v>32.009</v>
      </c>
      <c r="AD11" s="28">
        <v>60.067999999999998</v>
      </c>
      <c r="AE11" s="29">
        <v>61.247999999999998</v>
      </c>
      <c r="AF11" s="28">
        <v>52.127000000000002</v>
      </c>
      <c r="AG11" s="29">
        <v>44.311999999999998</v>
      </c>
      <c r="AH11" s="64">
        <v>2</v>
      </c>
      <c r="AI11" s="28">
        <v>49.529000000000003</v>
      </c>
      <c r="AJ11" s="29">
        <v>66.328000000000003</v>
      </c>
      <c r="AK11" s="28">
        <v>36.079000000000001</v>
      </c>
      <c r="AL11" s="29">
        <v>70.244</v>
      </c>
      <c r="AM11" s="28">
        <v>36.201000000000001</v>
      </c>
      <c r="AN11" s="29">
        <v>67.242000000000004</v>
      </c>
      <c r="AO11" s="28">
        <v>60.826000000000001</v>
      </c>
      <c r="AP11" s="29">
        <v>56.337000000000003</v>
      </c>
      <c r="AQ11" s="28">
        <v>36.091999999999999</v>
      </c>
      <c r="AR11" s="29">
        <v>61.244999999999997</v>
      </c>
    </row>
    <row r="12" spans="1:44" ht="16.2" thickBot="1" x14ac:dyDescent="0.35">
      <c r="A12" s="16">
        <v>3</v>
      </c>
      <c r="B12" s="28">
        <v>61.457000000000001</v>
      </c>
      <c r="C12" s="29">
        <v>50.738</v>
      </c>
      <c r="D12" s="28">
        <v>51.512999999999998</v>
      </c>
      <c r="E12" s="29">
        <v>47.429000000000002</v>
      </c>
      <c r="F12" s="28">
        <v>16.946000000000002</v>
      </c>
      <c r="G12" s="29">
        <v>74.531000000000006</v>
      </c>
      <c r="H12" s="28">
        <v>65.655000000000001</v>
      </c>
      <c r="I12" s="29">
        <v>72.823999999999998</v>
      </c>
      <c r="J12" s="28">
        <v>45.140999999999998</v>
      </c>
      <c r="K12" s="29">
        <v>84.013000000000005</v>
      </c>
      <c r="L12" s="64">
        <v>3</v>
      </c>
      <c r="M12" s="28">
        <v>7.8920000000000003</v>
      </c>
      <c r="N12" s="29">
        <v>45.431600000000003</v>
      </c>
      <c r="O12" s="28">
        <v>55.244</v>
      </c>
      <c r="P12" s="29">
        <v>36.548000000000002</v>
      </c>
      <c r="Q12" s="30">
        <v>15.9612</v>
      </c>
      <c r="R12" s="31">
        <v>37.424799999999998</v>
      </c>
      <c r="S12" s="32">
        <v>51.054400000000001</v>
      </c>
      <c r="T12" s="33">
        <v>58.561799999999998</v>
      </c>
      <c r="U12" s="28">
        <v>51.591000000000001</v>
      </c>
      <c r="V12" s="29">
        <v>44.828000000000003</v>
      </c>
      <c r="W12" s="64">
        <v>3</v>
      </c>
      <c r="X12" s="28">
        <v>17.131</v>
      </c>
      <c r="Y12" s="29">
        <v>73.123000000000005</v>
      </c>
      <c r="Z12" s="28">
        <v>6.75</v>
      </c>
      <c r="AA12" s="29">
        <v>17.608000000000001</v>
      </c>
      <c r="AB12" s="28">
        <v>9.2889999999999997</v>
      </c>
      <c r="AC12" s="29">
        <v>31.734000000000002</v>
      </c>
      <c r="AD12" s="28">
        <v>56.774000000000001</v>
      </c>
      <c r="AE12" s="29">
        <v>65.619</v>
      </c>
      <c r="AF12" s="28">
        <v>57.741999999999997</v>
      </c>
      <c r="AG12" s="29">
        <v>42.152999999999999</v>
      </c>
      <c r="AH12" s="64">
        <v>3</v>
      </c>
      <c r="AI12" s="28">
        <v>48.8</v>
      </c>
      <c r="AJ12" s="29">
        <v>66.516000000000005</v>
      </c>
      <c r="AK12" s="28">
        <v>34.628999999999998</v>
      </c>
      <c r="AL12" s="29">
        <v>71.661000000000001</v>
      </c>
      <c r="AM12" s="28">
        <v>35.893999999999998</v>
      </c>
      <c r="AN12" s="29">
        <v>68.019000000000005</v>
      </c>
      <c r="AO12" s="28">
        <v>60.722000000000001</v>
      </c>
      <c r="AP12" s="29">
        <v>55.744999999999997</v>
      </c>
      <c r="AQ12" s="28">
        <v>35.595999999999997</v>
      </c>
      <c r="AR12" s="29">
        <v>60.536999999999999</v>
      </c>
    </row>
    <row r="13" spans="1:44" ht="15.6" x14ac:dyDescent="0.3">
      <c r="A13" s="16">
        <v>4</v>
      </c>
      <c r="B13" s="28">
        <v>60.822000000000003</v>
      </c>
      <c r="C13" s="29">
        <v>49.624000000000002</v>
      </c>
      <c r="D13" s="28">
        <v>48.826000000000001</v>
      </c>
      <c r="E13" s="29">
        <v>50.246000000000002</v>
      </c>
      <c r="F13" s="28">
        <v>16.283000000000001</v>
      </c>
      <c r="G13" s="29">
        <v>75.245999999999995</v>
      </c>
      <c r="H13" s="28">
        <v>64.822999999999993</v>
      </c>
      <c r="I13" s="29">
        <v>75.59</v>
      </c>
      <c r="J13" s="28">
        <v>46.701999999999998</v>
      </c>
      <c r="K13" s="29">
        <v>81.765000000000001</v>
      </c>
      <c r="L13" s="64">
        <v>4</v>
      </c>
      <c r="M13" s="28">
        <v>7.7065999999999999</v>
      </c>
      <c r="N13" s="29">
        <v>42.675400000000003</v>
      </c>
      <c r="O13" s="28">
        <v>58.042000000000002</v>
      </c>
      <c r="P13" s="29">
        <v>40.756999999999998</v>
      </c>
      <c r="Q13" s="30">
        <v>15.852</v>
      </c>
      <c r="R13" s="31">
        <v>38.800600000000003</v>
      </c>
      <c r="S13" s="32">
        <v>51.749200000000002</v>
      </c>
      <c r="T13" s="33">
        <v>61.231400000000001</v>
      </c>
      <c r="U13" s="28">
        <v>51.591000000000001</v>
      </c>
      <c r="V13" s="29">
        <v>55.744</v>
      </c>
      <c r="W13" s="64">
        <v>4</v>
      </c>
      <c r="X13" s="28">
        <v>18.001999999999999</v>
      </c>
      <c r="Y13" s="29">
        <v>74.417000000000002</v>
      </c>
      <c r="Z13" s="28">
        <v>6.7080000000000002</v>
      </c>
      <c r="AA13" s="29">
        <v>18.097000000000001</v>
      </c>
      <c r="AB13" s="28">
        <v>9.5440000000000005</v>
      </c>
      <c r="AC13" s="29">
        <v>31.638999999999999</v>
      </c>
      <c r="AD13" s="28">
        <v>53.395000000000003</v>
      </c>
      <c r="AE13" s="29">
        <v>66.620999999999995</v>
      </c>
      <c r="AF13" s="28">
        <v>51.137999999999998</v>
      </c>
      <c r="AG13" s="29">
        <v>47.929000000000002</v>
      </c>
      <c r="AH13" s="64">
        <v>4</v>
      </c>
      <c r="AI13" s="28">
        <v>49.518000000000001</v>
      </c>
      <c r="AJ13" s="29">
        <v>65.628</v>
      </c>
      <c r="AK13" s="28">
        <v>34.226999999999997</v>
      </c>
      <c r="AL13" s="29">
        <v>71.126999999999995</v>
      </c>
      <c r="AM13" s="28">
        <v>36.637999999999998</v>
      </c>
      <c r="AN13" s="29">
        <v>65.248999999999995</v>
      </c>
      <c r="AO13" s="28">
        <v>60.228999999999999</v>
      </c>
      <c r="AP13" s="29">
        <v>57.44</v>
      </c>
      <c r="AQ13" s="28">
        <v>35.731999999999999</v>
      </c>
      <c r="AR13" s="29">
        <v>62.12</v>
      </c>
    </row>
    <row r="14" spans="1:44" ht="16.2" thickBot="1" x14ac:dyDescent="0.35">
      <c r="A14" s="17">
        <v>5</v>
      </c>
      <c r="B14" s="34">
        <v>60.999000000000002</v>
      </c>
      <c r="C14" s="35">
        <v>48.865000000000002</v>
      </c>
      <c r="D14" s="34">
        <v>49.329000000000001</v>
      </c>
      <c r="E14" s="35">
        <v>49.610999999999997</v>
      </c>
      <c r="F14" s="34">
        <v>18.448</v>
      </c>
      <c r="G14" s="35">
        <v>73.013999999999996</v>
      </c>
      <c r="H14" s="34">
        <v>63.210999999999999</v>
      </c>
      <c r="I14" s="35">
        <v>71.293000000000006</v>
      </c>
      <c r="J14" s="34">
        <v>45.997999999999998</v>
      </c>
      <c r="K14" s="35">
        <v>85.406000000000006</v>
      </c>
      <c r="L14" s="65">
        <v>5</v>
      </c>
      <c r="M14" s="34">
        <v>8.0581999999999994</v>
      </c>
      <c r="N14" s="35">
        <v>43.6648</v>
      </c>
      <c r="O14" s="34">
        <v>54.723999999999997</v>
      </c>
      <c r="P14" s="35">
        <v>41.625</v>
      </c>
      <c r="Q14" s="36">
        <v>16.669599999999999</v>
      </c>
      <c r="R14" s="37">
        <v>36.5974</v>
      </c>
      <c r="S14" s="38">
        <v>51.905799999999999</v>
      </c>
      <c r="T14" s="39">
        <v>57.557600000000001</v>
      </c>
      <c r="U14" s="34">
        <v>52.046999999999997</v>
      </c>
      <c r="V14" s="35">
        <v>48.829000000000001</v>
      </c>
      <c r="W14" s="65">
        <v>5</v>
      </c>
      <c r="X14" s="34">
        <v>17.827999999999999</v>
      </c>
      <c r="Y14" s="35">
        <v>75.316000000000003</v>
      </c>
      <c r="Z14" s="34">
        <v>6.3970000000000002</v>
      </c>
      <c r="AA14" s="35">
        <v>18.082999999999998</v>
      </c>
      <c r="AB14" s="34">
        <v>9.7639999999999993</v>
      </c>
      <c r="AC14" s="35">
        <v>31.82</v>
      </c>
      <c r="AD14" s="34">
        <v>58.555999999999997</v>
      </c>
      <c r="AE14" s="35">
        <v>66.902000000000001</v>
      </c>
      <c r="AF14" s="34">
        <v>51.866999999999997</v>
      </c>
      <c r="AG14" s="35">
        <v>48.436</v>
      </c>
      <c r="AH14" s="65">
        <v>5</v>
      </c>
      <c r="AI14" s="34">
        <v>49.216000000000001</v>
      </c>
      <c r="AJ14" s="35">
        <v>66.221000000000004</v>
      </c>
      <c r="AK14" s="34">
        <v>32.802999999999997</v>
      </c>
      <c r="AL14" s="35">
        <v>71.700999999999993</v>
      </c>
      <c r="AM14" s="34">
        <v>34.801000000000002</v>
      </c>
      <c r="AN14" s="35">
        <v>68.314999999999998</v>
      </c>
      <c r="AO14" s="34">
        <v>61.008000000000003</v>
      </c>
      <c r="AP14" s="35">
        <v>58.372999999999998</v>
      </c>
      <c r="AQ14" s="34">
        <v>36.451000000000001</v>
      </c>
      <c r="AR14" s="35">
        <v>61.69</v>
      </c>
    </row>
    <row r="15" spans="1:44" ht="15" thickBot="1" x14ac:dyDescent="0.35">
      <c r="A15" s="15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1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1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40"/>
      <c r="AJ15" s="40"/>
      <c r="AK15" s="40"/>
      <c r="AL15" s="40"/>
      <c r="AM15" s="40"/>
      <c r="AN15" s="40"/>
      <c r="AO15" s="40"/>
      <c r="AP15" s="40"/>
      <c r="AQ15" s="40"/>
      <c r="AR15" s="42"/>
    </row>
    <row r="16" spans="1:44" x14ac:dyDescent="0.3">
      <c r="A16" s="18" t="s">
        <v>2</v>
      </c>
      <c r="B16" s="9">
        <f>AVERAGE(B10:B14)</f>
        <v>61.160600000000002</v>
      </c>
      <c r="C16" s="10">
        <f>AVERAGE(C10:C14)</f>
        <v>49.701999999999998</v>
      </c>
      <c r="D16" s="9">
        <f t="shared" ref="D16:E16" si="0">AVERAGE(D10:D14)</f>
        <v>49.682200000000002</v>
      </c>
      <c r="E16" s="10">
        <f t="shared" si="0"/>
        <v>49.998399999999997</v>
      </c>
      <c r="F16" s="9">
        <f t="shared" ref="F16:V16" si="1">AVERAGE(F10:F14)</f>
        <v>17.576800000000002</v>
      </c>
      <c r="G16" s="10">
        <f t="shared" si="1"/>
        <v>74.093800000000002</v>
      </c>
      <c r="H16" s="9">
        <f t="shared" si="1"/>
        <v>64.006</v>
      </c>
      <c r="I16" s="10">
        <f t="shared" si="1"/>
        <v>73.544200000000004</v>
      </c>
      <c r="J16" s="9">
        <f t="shared" si="1"/>
        <v>45.354599999999998</v>
      </c>
      <c r="K16" s="10">
        <f t="shared" si="1"/>
        <v>84.912800000000004</v>
      </c>
      <c r="L16" s="43" t="s">
        <v>2</v>
      </c>
      <c r="M16" s="9">
        <f t="shared" si="1"/>
        <v>8.0622399999999992</v>
      </c>
      <c r="N16" s="10">
        <f t="shared" si="1"/>
        <v>44.822400000000002</v>
      </c>
      <c r="O16" s="9">
        <f t="shared" si="1"/>
        <v>56.044399999999996</v>
      </c>
      <c r="P16" s="10">
        <f t="shared" si="1"/>
        <v>40.333199999999998</v>
      </c>
      <c r="Q16" s="9">
        <f t="shared" si="1"/>
        <v>16.273199999999999</v>
      </c>
      <c r="R16" s="10">
        <f t="shared" si="1"/>
        <v>37.274360000000001</v>
      </c>
      <c r="S16" s="9">
        <f t="shared" si="1"/>
        <v>51.789280000000005</v>
      </c>
      <c r="T16" s="10">
        <f t="shared" si="1"/>
        <v>59.708399999999997</v>
      </c>
      <c r="U16" s="9">
        <f t="shared" si="1"/>
        <v>51.811</v>
      </c>
      <c r="V16" s="10">
        <f t="shared" si="1"/>
        <v>49.691200000000002</v>
      </c>
      <c r="W16" s="43" t="s">
        <v>2</v>
      </c>
      <c r="X16" s="9">
        <f t="shared" ref="X16:AR16" si="2">AVERAGE(X10:X14)</f>
        <v>17.459200000000003</v>
      </c>
      <c r="Y16" s="10">
        <f t="shared" si="2"/>
        <v>73.457799999999992</v>
      </c>
      <c r="Z16" s="9">
        <f t="shared" si="2"/>
        <v>6.617</v>
      </c>
      <c r="AA16" s="10">
        <f t="shared" si="2"/>
        <v>17.532999999999998</v>
      </c>
      <c r="AB16" s="9">
        <f t="shared" si="2"/>
        <v>9.6103999999999985</v>
      </c>
      <c r="AC16" s="10">
        <f t="shared" si="2"/>
        <v>31.6342</v>
      </c>
      <c r="AD16" s="9">
        <f t="shared" si="2"/>
        <v>56.8596</v>
      </c>
      <c r="AE16" s="10">
        <f t="shared" si="2"/>
        <v>64.724799999999988</v>
      </c>
      <c r="AF16" s="9">
        <f t="shared" si="2"/>
        <v>52.748199999999997</v>
      </c>
      <c r="AG16" s="10">
        <f t="shared" si="2"/>
        <v>44.927399999999999</v>
      </c>
      <c r="AH16" s="43" t="s">
        <v>2</v>
      </c>
      <c r="AI16" s="9">
        <f t="shared" si="2"/>
        <v>49.199399999999997</v>
      </c>
      <c r="AJ16" s="10">
        <f t="shared" si="2"/>
        <v>66.779200000000003</v>
      </c>
      <c r="AK16" s="9">
        <f t="shared" si="2"/>
        <v>34.560600000000001</v>
      </c>
      <c r="AL16" s="10">
        <f t="shared" si="2"/>
        <v>70.837799999999987</v>
      </c>
      <c r="AM16" s="9">
        <f t="shared" si="2"/>
        <v>35.776800000000001</v>
      </c>
      <c r="AN16" s="10">
        <f t="shared" si="2"/>
        <v>67.132800000000003</v>
      </c>
      <c r="AO16" s="9">
        <f t="shared" si="2"/>
        <v>60.602599999999995</v>
      </c>
      <c r="AP16" s="10">
        <f t="shared" si="2"/>
        <v>57.187599999999996</v>
      </c>
      <c r="AQ16" s="9">
        <f t="shared" si="2"/>
        <v>35.8232</v>
      </c>
      <c r="AR16" s="10">
        <f t="shared" si="2"/>
        <v>61.613999999999997</v>
      </c>
    </row>
    <row r="17" spans="1:44" x14ac:dyDescent="0.3">
      <c r="A17" s="19" t="s">
        <v>3</v>
      </c>
      <c r="B17" s="11">
        <f>_xlfn.STDEV.P(B10:B14)</f>
        <v>0.33627286539356493</v>
      </c>
      <c r="C17" s="12">
        <f>_xlfn.STDEV.P(C10:C14)</f>
        <v>0.70830360721938967</v>
      </c>
      <c r="D17" s="11">
        <f t="shared" ref="D17:E17" si="3">_xlfn.STDEV.P(D10:D14)</f>
        <v>0.97796183974631579</v>
      </c>
      <c r="E17" s="12">
        <f t="shared" si="3"/>
        <v>1.4551323788576767</v>
      </c>
      <c r="F17" s="11">
        <f t="shared" ref="F17:V17" si="4">_xlfn.STDEV.P(F10:F14)</f>
        <v>0.92892699390210376</v>
      </c>
      <c r="G17" s="12">
        <f t="shared" si="4"/>
        <v>1.4150435187654158</v>
      </c>
      <c r="H17" s="11">
        <f t="shared" si="4"/>
        <v>1.1659862777923247</v>
      </c>
      <c r="I17" s="12">
        <f t="shared" si="4"/>
        <v>1.4714086312102423</v>
      </c>
      <c r="J17" s="11">
        <f t="shared" si="4"/>
        <v>0.87987012678008225</v>
      </c>
      <c r="K17" s="12">
        <f t="shared" si="4"/>
        <v>2.6990399330132204</v>
      </c>
      <c r="L17" s="44" t="s">
        <v>3</v>
      </c>
      <c r="M17" s="11">
        <f t="shared" si="4"/>
        <v>0.24508817678541714</v>
      </c>
      <c r="N17" s="12">
        <f t="shared" si="4"/>
        <v>1.4365844548790019</v>
      </c>
      <c r="O17" s="11">
        <f t="shared" si="4"/>
        <v>1.1608840769000164</v>
      </c>
      <c r="P17" s="12">
        <f t="shared" si="4"/>
        <v>1.9141453863277982</v>
      </c>
      <c r="Q17" s="11">
        <f t="shared" si="4"/>
        <v>0.33057632099108325</v>
      </c>
      <c r="R17" s="12">
        <f t="shared" si="4"/>
        <v>0.93286227407908562</v>
      </c>
      <c r="S17" s="11">
        <f t="shared" si="4"/>
        <v>0.7547606200644007</v>
      </c>
      <c r="T17" s="12">
        <f t="shared" si="4"/>
        <v>1.4451638523018762</v>
      </c>
      <c r="U17" s="11">
        <f t="shared" si="4"/>
        <v>0.37407004691634993</v>
      </c>
      <c r="V17" s="12">
        <f t="shared" si="4"/>
        <v>3.5319144610253508</v>
      </c>
      <c r="W17" s="44" t="s">
        <v>3</v>
      </c>
      <c r="X17" s="11">
        <f t="shared" ref="X17:AR17" si="5">_xlfn.STDEV.P(X10:X14)</f>
        <v>0.44543075780641772</v>
      </c>
      <c r="Y17" s="12">
        <f t="shared" si="5"/>
        <v>1.3112075960731795</v>
      </c>
      <c r="Z17" s="11">
        <f t="shared" si="5"/>
        <v>0.16727223320085136</v>
      </c>
      <c r="AA17" s="12">
        <f t="shared" si="5"/>
        <v>0.51733586769138606</v>
      </c>
      <c r="AB17" s="11">
        <f t="shared" si="5"/>
        <v>0.18382012947444021</v>
      </c>
      <c r="AC17" s="12">
        <f t="shared" si="5"/>
        <v>0.35425154904389594</v>
      </c>
      <c r="AD17" s="11">
        <f t="shared" si="5"/>
        <v>2.3245354460622858</v>
      </c>
      <c r="AE17" s="12">
        <f t="shared" si="5"/>
        <v>2.1654556472022235</v>
      </c>
      <c r="AF17" s="11">
        <f t="shared" si="5"/>
        <v>2.5389800629386592</v>
      </c>
      <c r="AG17" s="12">
        <f t="shared" si="5"/>
        <v>2.7975984415208703</v>
      </c>
      <c r="AH17" s="44" t="s">
        <v>3</v>
      </c>
      <c r="AI17" s="11">
        <f t="shared" si="5"/>
        <v>0.29677439242630299</v>
      </c>
      <c r="AJ17" s="12">
        <f t="shared" si="5"/>
        <v>1.2477588549074698</v>
      </c>
      <c r="AK17" s="11">
        <f t="shared" si="5"/>
        <v>1.0737861239557913</v>
      </c>
      <c r="AL17" s="12">
        <f t="shared" si="5"/>
        <v>0.86814501092847163</v>
      </c>
      <c r="AM17" s="11">
        <f t="shared" si="5"/>
        <v>0.64338026081004251</v>
      </c>
      <c r="AN17" s="12">
        <f t="shared" si="5"/>
        <v>1.0798048712614723</v>
      </c>
      <c r="AO17" s="11">
        <f t="shared" si="5"/>
        <v>0.31887778223012092</v>
      </c>
      <c r="AP17" s="12">
        <f t="shared" si="5"/>
        <v>1.0005201847039364</v>
      </c>
      <c r="AQ17" s="11">
        <f t="shared" si="5"/>
        <v>0.41488282683186695</v>
      </c>
      <c r="AR17" s="12">
        <f t="shared" si="5"/>
        <v>0.67888113834455643</v>
      </c>
    </row>
    <row r="18" spans="1:44" x14ac:dyDescent="0.3">
      <c r="A18" s="19" t="s">
        <v>4</v>
      </c>
      <c r="B18" s="11">
        <f>_xlfn.VAR.P(B10:B14)</f>
        <v>0.11307943999999866</v>
      </c>
      <c r="C18" s="12">
        <f>_xlfn.VAR.P(C10:C14)</f>
        <v>0.50169399999999942</v>
      </c>
      <c r="D18" s="11">
        <f t="shared" ref="D18:E18" si="6">_xlfn.VAR.P(D10:D14)</f>
        <v>0.95640935999999854</v>
      </c>
      <c r="E18" s="12">
        <f t="shared" si="6"/>
        <v>2.1174102400000008</v>
      </c>
      <c r="F18" s="11">
        <f t="shared" ref="F18:V18" si="7">_xlfn.VAR.P(F10:F14)</f>
        <v>0.86290535999999918</v>
      </c>
      <c r="G18" s="12">
        <f t="shared" si="7"/>
        <v>2.0023481600000097</v>
      </c>
      <c r="H18" s="11">
        <f t="shared" si="7"/>
        <v>1.359524</v>
      </c>
      <c r="I18" s="12">
        <f t="shared" si="7"/>
        <v>2.165043359999999</v>
      </c>
      <c r="J18" s="11">
        <f t="shared" si="7"/>
        <v>0.77417143999999793</v>
      </c>
      <c r="K18" s="12">
        <f t="shared" si="7"/>
        <v>7.2848165600000083</v>
      </c>
      <c r="L18" s="44" t="s">
        <v>4</v>
      </c>
      <c r="M18" s="11">
        <f t="shared" si="7"/>
        <v>6.0068214399999889E-2</v>
      </c>
      <c r="N18" s="12">
        <f t="shared" si="7"/>
        <v>2.0637748959999991</v>
      </c>
      <c r="O18" s="11">
        <f t="shared" si="7"/>
        <v>1.3476518400000033</v>
      </c>
      <c r="P18" s="12">
        <f t="shared" si="7"/>
        <v>3.6639525599999958</v>
      </c>
      <c r="Q18" s="11">
        <f t="shared" si="7"/>
        <v>0.10928070399999971</v>
      </c>
      <c r="R18" s="12">
        <f t="shared" si="7"/>
        <v>0.87023202240000297</v>
      </c>
      <c r="S18" s="11">
        <f t="shared" si="7"/>
        <v>0.56966359359999863</v>
      </c>
      <c r="T18" s="12">
        <f t="shared" si="7"/>
        <v>2.0884985599999992</v>
      </c>
      <c r="U18" s="11">
        <f t="shared" si="7"/>
        <v>0.13992840000000023</v>
      </c>
      <c r="V18" s="12">
        <f t="shared" si="7"/>
        <v>12.474419759999993</v>
      </c>
      <c r="W18" s="44" t="s">
        <v>4</v>
      </c>
      <c r="X18" s="11">
        <f t="shared" ref="X18:AR18" si="8">_xlfn.VAR.P(X10:X14)</f>
        <v>0.19840855999999957</v>
      </c>
      <c r="Y18" s="12">
        <f t="shared" si="8"/>
        <v>1.7192653600000063</v>
      </c>
      <c r="Z18" s="11">
        <f t="shared" si="8"/>
        <v>2.7979999999999994E-2</v>
      </c>
      <c r="AA18" s="12">
        <f t="shared" si="8"/>
        <v>0.26763639999999933</v>
      </c>
      <c r="AB18" s="11">
        <f t="shared" si="8"/>
        <v>3.378983999999996E-2</v>
      </c>
      <c r="AC18" s="12">
        <f t="shared" si="8"/>
        <v>0.12549415999999983</v>
      </c>
      <c r="AD18" s="11">
        <f t="shared" si="8"/>
        <v>5.4034650399999897</v>
      </c>
      <c r="AE18" s="12">
        <f t="shared" si="8"/>
        <v>4.6891981600000001</v>
      </c>
      <c r="AF18" s="11">
        <f t="shared" si="8"/>
        <v>6.4464197599999977</v>
      </c>
      <c r="AG18" s="12">
        <f t="shared" si="8"/>
        <v>7.8265570400000017</v>
      </c>
      <c r="AH18" s="44" t="s">
        <v>4</v>
      </c>
      <c r="AI18" s="11">
        <f t="shared" si="8"/>
        <v>8.807504000000127E-2</v>
      </c>
      <c r="AJ18" s="12">
        <f t="shared" si="8"/>
        <v>1.5569021600000006</v>
      </c>
      <c r="AK18" s="11">
        <f t="shared" si="8"/>
        <v>1.1530166400000021</v>
      </c>
      <c r="AL18" s="12">
        <f t="shared" si="8"/>
        <v>0.75367575999999603</v>
      </c>
      <c r="AM18" s="11">
        <f t="shared" si="8"/>
        <v>0.41393815999999839</v>
      </c>
      <c r="AN18" s="12">
        <f t="shared" si="8"/>
        <v>1.1659785600000048</v>
      </c>
      <c r="AO18" s="11">
        <f t="shared" si="8"/>
        <v>0.10168304000000043</v>
      </c>
      <c r="AP18" s="12">
        <f t="shared" si="8"/>
        <v>1.0010406399999989</v>
      </c>
      <c r="AQ18" s="11">
        <f t="shared" si="8"/>
        <v>0.17212776000000091</v>
      </c>
      <c r="AR18" s="12">
        <f t="shared" si="8"/>
        <v>0.46087960000000078</v>
      </c>
    </row>
    <row r="19" spans="1:44" x14ac:dyDescent="0.3">
      <c r="A19" s="20" t="s">
        <v>5</v>
      </c>
      <c r="B19" s="13">
        <f>MEDIAN(B10:B14)</f>
        <v>60.999000000000002</v>
      </c>
      <c r="C19" s="14">
        <f>MEDIAN(C10:C14)</f>
        <v>49.624000000000002</v>
      </c>
      <c r="D19" s="13">
        <f t="shared" ref="D19:E19" si="9">MEDIAN(D10:D14)</f>
        <v>49.329000000000001</v>
      </c>
      <c r="E19" s="14">
        <f t="shared" si="9"/>
        <v>50.246000000000002</v>
      </c>
      <c r="F19" s="13">
        <f t="shared" ref="F19:V19" si="10">MEDIAN(F10:F14)</f>
        <v>17.422000000000001</v>
      </c>
      <c r="G19" s="14">
        <f t="shared" si="10"/>
        <v>74.531000000000006</v>
      </c>
      <c r="H19" s="13">
        <f t="shared" si="10"/>
        <v>64.001999999999995</v>
      </c>
      <c r="I19" s="14">
        <f t="shared" si="10"/>
        <v>73.447999999999993</v>
      </c>
      <c r="J19" s="13">
        <f t="shared" si="10"/>
        <v>45.140999999999998</v>
      </c>
      <c r="K19" s="14">
        <f t="shared" si="10"/>
        <v>84.013000000000005</v>
      </c>
      <c r="L19" s="45" t="s">
        <v>5</v>
      </c>
      <c r="M19" s="13">
        <f t="shared" si="10"/>
        <v>8.0581999999999994</v>
      </c>
      <c r="N19" s="14">
        <f t="shared" si="10"/>
        <v>45.431600000000003</v>
      </c>
      <c r="O19" s="13">
        <f t="shared" si="10"/>
        <v>55.683999999999997</v>
      </c>
      <c r="P19" s="14">
        <f t="shared" si="10"/>
        <v>41.335999999999999</v>
      </c>
      <c r="Q19" s="13">
        <f t="shared" si="10"/>
        <v>16.271599999999999</v>
      </c>
      <c r="R19" s="14">
        <f t="shared" si="10"/>
        <v>37.424799999999998</v>
      </c>
      <c r="S19" s="13">
        <f t="shared" si="10"/>
        <v>51.749200000000002</v>
      </c>
      <c r="T19" s="14">
        <f t="shared" si="10"/>
        <v>60.044199999999996</v>
      </c>
      <c r="U19" s="13">
        <f t="shared" si="10"/>
        <v>51.591000000000001</v>
      </c>
      <c r="V19" s="14">
        <f t="shared" si="10"/>
        <v>48.829000000000001</v>
      </c>
      <c r="W19" s="45" t="s">
        <v>5</v>
      </c>
      <c r="X19" s="13">
        <f t="shared" ref="X19:AR19" si="11">MEDIAN(X10:X14)</f>
        <v>17.544</v>
      </c>
      <c r="Y19" s="14">
        <f t="shared" si="11"/>
        <v>73.123000000000005</v>
      </c>
      <c r="Z19" s="13">
        <f t="shared" si="11"/>
        <v>6.7080000000000002</v>
      </c>
      <c r="AA19" s="14">
        <f t="shared" si="11"/>
        <v>17.608000000000001</v>
      </c>
      <c r="AB19" s="13">
        <f t="shared" si="11"/>
        <v>9.6560000000000006</v>
      </c>
      <c r="AC19" s="14">
        <f t="shared" si="11"/>
        <v>31.734000000000002</v>
      </c>
      <c r="AD19" s="13">
        <f t="shared" si="11"/>
        <v>56.774000000000001</v>
      </c>
      <c r="AE19" s="14">
        <f t="shared" si="11"/>
        <v>65.619</v>
      </c>
      <c r="AF19" s="13">
        <f t="shared" si="11"/>
        <v>51.866999999999997</v>
      </c>
      <c r="AG19" s="14">
        <f t="shared" si="11"/>
        <v>44.311999999999998</v>
      </c>
      <c r="AH19" s="45" t="s">
        <v>5</v>
      </c>
      <c r="AI19" s="13">
        <f t="shared" si="11"/>
        <v>49.216000000000001</v>
      </c>
      <c r="AJ19" s="14">
        <f t="shared" si="11"/>
        <v>66.328000000000003</v>
      </c>
      <c r="AK19" s="13">
        <f t="shared" si="11"/>
        <v>34.628999999999998</v>
      </c>
      <c r="AL19" s="14">
        <f t="shared" si="11"/>
        <v>71.126999999999995</v>
      </c>
      <c r="AM19" s="13">
        <f t="shared" si="11"/>
        <v>35.893999999999998</v>
      </c>
      <c r="AN19" s="14">
        <f t="shared" si="11"/>
        <v>67.242000000000004</v>
      </c>
      <c r="AO19" s="13">
        <f t="shared" si="11"/>
        <v>60.722000000000001</v>
      </c>
      <c r="AP19" s="14">
        <f t="shared" si="11"/>
        <v>57.44</v>
      </c>
      <c r="AQ19" s="13">
        <f t="shared" si="11"/>
        <v>35.731999999999999</v>
      </c>
      <c r="AR19" s="14">
        <f t="shared" si="11"/>
        <v>61.69</v>
      </c>
    </row>
    <row r="20" spans="1:44" ht="15" thickBot="1" x14ac:dyDescent="0.35">
      <c r="A20" s="20" t="s">
        <v>67</v>
      </c>
      <c r="B20" s="21">
        <f>CONFIDENCE(0.05,B17,20)</f>
        <v>0.14737537315086713</v>
      </c>
      <c r="C20" s="26">
        <f t="shared" ref="C20:AR20" si="12">CONFIDENCE(0.05,C17,20)</f>
        <v>0.31042203864974821</v>
      </c>
      <c r="D20" s="21">
        <f t="shared" si="12"/>
        <v>0.42860279818069408</v>
      </c>
      <c r="E20" s="26">
        <f t="shared" si="12"/>
        <v>0.63772816479578753</v>
      </c>
      <c r="F20" s="21">
        <f t="shared" si="12"/>
        <v>0.40711272435261919</v>
      </c>
      <c r="G20" s="26">
        <f t="shared" si="12"/>
        <v>0.62015877004734388</v>
      </c>
      <c r="H20" s="21">
        <f t="shared" si="12"/>
        <v>0.51100662724398005</v>
      </c>
      <c r="I20" s="26">
        <f t="shared" si="12"/>
        <v>0.64486141582735579</v>
      </c>
      <c r="J20" s="21">
        <f t="shared" si="12"/>
        <v>0.38561299945135818</v>
      </c>
      <c r="K20" s="26">
        <f t="shared" si="12"/>
        <v>1.182884669601197</v>
      </c>
      <c r="L20" s="45" t="s">
        <v>67</v>
      </c>
      <c r="M20" s="21">
        <f t="shared" si="12"/>
        <v>0.10741265569061806</v>
      </c>
      <c r="N20" s="26">
        <f t="shared" si="12"/>
        <v>0.62959932807168295</v>
      </c>
      <c r="O20" s="21">
        <f t="shared" si="12"/>
        <v>0.50877053019965091</v>
      </c>
      <c r="P20" s="26">
        <f t="shared" si="12"/>
        <v>0.83889578852849167</v>
      </c>
      <c r="Q20" s="21">
        <f t="shared" si="12"/>
        <v>0.14487879836478187</v>
      </c>
      <c r="R20" s="26">
        <f t="shared" si="12"/>
        <v>0.40883740524192363</v>
      </c>
      <c r="S20" s="21">
        <f t="shared" si="12"/>
        <v>0.33078234811300217</v>
      </c>
      <c r="T20" s="26">
        <f t="shared" si="12"/>
        <v>0.63335934568454</v>
      </c>
      <c r="U20" s="21">
        <f t="shared" si="12"/>
        <v>0.16394041393836001</v>
      </c>
      <c r="V20" s="26">
        <f t="shared" si="12"/>
        <v>1.5479013182385537</v>
      </c>
      <c r="W20" s="45" t="s">
        <v>67</v>
      </c>
      <c r="X20" s="21">
        <f t="shared" si="12"/>
        <v>0.19521504974171655</v>
      </c>
      <c r="Y20" s="26">
        <f t="shared" si="12"/>
        <v>0.57465150666668763</v>
      </c>
      <c r="Z20" s="21">
        <f t="shared" si="12"/>
        <v>7.3308941406564299E-2</v>
      </c>
      <c r="AA20" s="26">
        <f t="shared" si="12"/>
        <v>0.22672827454012193</v>
      </c>
      <c r="AB20" s="21">
        <f t="shared" si="12"/>
        <v>8.0561243448026218E-2</v>
      </c>
      <c r="AC20" s="26">
        <f t="shared" si="12"/>
        <v>0.15525473388557254</v>
      </c>
      <c r="AD20" s="21">
        <f t="shared" si="12"/>
        <v>1.0187538574214159</v>
      </c>
      <c r="AE20" s="26">
        <f t="shared" si="12"/>
        <v>0.94903534269579903</v>
      </c>
      <c r="AF20" s="21">
        <f t="shared" si="12"/>
        <v>1.1127366276201409</v>
      </c>
      <c r="AG20" s="26">
        <f t="shared" si="12"/>
        <v>1.2260790467374789</v>
      </c>
      <c r="AH20" s="45" t="s">
        <v>67</v>
      </c>
      <c r="AI20" s="21">
        <f t="shared" si="12"/>
        <v>0.1300647222137872</v>
      </c>
      <c r="AJ20" s="26">
        <f t="shared" si="12"/>
        <v>0.54684438076521069</v>
      </c>
      <c r="AK20" s="21">
        <f t="shared" si="12"/>
        <v>0.47059887070280504</v>
      </c>
      <c r="AL20" s="26">
        <f t="shared" si="12"/>
        <v>0.38047433528395397</v>
      </c>
      <c r="AM20" s="21">
        <f t="shared" si="12"/>
        <v>0.28196865038102098</v>
      </c>
      <c r="AN20" s="26">
        <f t="shared" si="12"/>
        <v>0.47323665454253699</v>
      </c>
      <c r="AO20" s="21">
        <f t="shared" si="12"/>
        <v>0.1397517819068857</v>
      </c>
      <c r="AP20" s="26">
        <f t="shared" si="12"/>
        <v>0.43848924709742237</v>
      </c>
      <c r="AQ20" s="21">
        <f t="shared" si="12"/>
        <v>0.18182707470813092</v>
      </c>
      <c r="AR20" s="26">
        <f t="shared" si="12"/>
        <v>0.29752731006564609</v>
      </c>
    </row>
    <row r="21" spans="1:44" x14ac:dyDescent="0.3">
      <c r="A21" s="119" t="s">
        <v>90</v>
      </c>
      <c r="B21" s="117">
        <f>B16</f>
        <v>61.160600000000002</v>
      </c>
      <c r="C21" s="115">
        <f>C16</f>
        <v>49.701999999999998</v>
      </c>
      <c r="D21" s="117">
        <f>D16</f>
        <v>49.682200000000002</v>
      </c>
      <c r="E21" s="115">
        <f t="shared" ref="E21:AR21" si="13">E16</f>
        <v>49.998399999999997</v>
      </c>
      <c r="F21" s="117">
        <f t="shared" si="13"/>
        <v>17.576800000000002</v>
      </c>
      <c r="G21" s="115">
        <f t="shared" si="13"/>
        <v>74.093800000000002</v>
      </c>
      <c r="H21" s="117">
        <f t="shared" si="13"/>
        <v>64.006</v>
      </c>
      <c r="I21" s="115">
        <f t="shared" si="13"/>
        <v>73.544200000000004</v>
      </c>
      <c r="J21" s="117">
        <f t="shared" si="13"/>
        <v>45.354599999999998</v>
      </c>
      <c r="K21" s="115">
        <f t="shared" si="13"/>
        <v>84.912800000000004</v>
      </c>
      <c r="L21" s="90" t="s">
        <v>90</v>
      </c>
      <c r="M21" s="117">
        <f t="shared" si="13"/>
        <v>8.0622399999999992</v>
      </c>
      <c r="N21" s="115">
        <f t="shared" si="13"/>
        <v>44.822400000000002</v>
      </c>
      <c r="O21" s="117">
        <f t="shared" si="13"/>
        <v>56.044399999999996</v>
      </c>
      <c r="P21" s="115">
        <f t="shared" si="13"/>
        <v>40.333199999999998</v>
      </c>
      <c r="Q21" s="117">
        <f t="shared" si="13"/>
        <v>16.273199999999999</v>
      </c>
      <c r="R21" s="115">
        <f t="shared" si="13"/>
        <v>37.274360000000001</v>
      </c>
      <c r="S21" s="117">
        <f t="shared" si="13"/>
        <v>51.789280000000005</v>
      </c>
      <c r="T21" s="115">
        <f t="shared" si="13"/>
        <v>59.708399999999997</v>
      </c>
      <c r="U21" s="117">
        <f t="shared" si="13"/>
        <v>51.811</v>
      </c>
      <c r="V21" s="115">
        <f t="shared" si="13"/>
        <v>49.691200000000002</v>
      </c>
      <c r="W21" s="90" t="s">
        <v>90</v>
      </c>
      <c r="X21" s="117">
        <f t="shared" si="13"/>
        <v>17.459200000000003</v>
      </c>
      <c r="Y21" s="115">
        <f t="shared" si="13"/>
        <v>73.457799999999992</v>
      </c>
      <c r="Z21" s="117">
        <f t="shared" si="13"/>
        <v>6.617</v>
      </c>
      <c r="AA21" s="115">
        <f t="shared" si="13"/>
        <v>17.532999999999998</v>
      </c>
      <c r="AB21" s="117">
        <f t="shared" si="13"/>
        <v>9.6103999999999985</v>
      </c>
      <c r="AC21" s="115">
        <f t="shared" si="13"/>
        <v>31.6342</v>
      </c>
      <c r="AD21" s="117">
        <f t="shared" si="13"/>
        <v>56.8596</v>
      </c>
      <c r="AE21" s="115">
        <f t="shared" si="13"/>
        <v>64.724799999999988</v>
      </c>
      <c r="AF21" s="117">
        <f t="shared" si="13"/>
        <v>52.748199999999997</v>
      </c>
      <c r="AG21" s="115">
        <f t="shared" si="13"/>
        <v>44.927399999999999</v>
      </c>
      <c r="AH21" s="90" t="s">
        <v>90</v>
      </c>
      <c r="AI21" s="117">
        <f t="shared" si="13"/>
        <v>49.199399999999997</v>
      </c>
      <c r="AJ21" s="115">
        <f t="shared" si="13"/>
        <v>66.779200000000003</v>
      </c>
      <c r="AK21" s="117">
        <f t="shared" si="13"/>
        <v>34.560600000000001</v>
      </c>
      <c r="AL21" s="115">
        <f t="shared" si="13"/>
        <v>70.837799999999987</v>
      </c>
      <c r="AM21" s="117">
        <f t="shared" si="13"/>
        <v>35.776800000000001</v>
      </c>
      <c r="AN21" s="115">
        <f t="shared" si="13"/>
        <v>67.132800000000003</v>
      </c>
      <c r="AO21" s="117">
        <f t="shared" si="13"/>
        <v>60.602599999999995</v>
      </c>
      <c r="AP21" s="115">
        <f t="shared" si="13"/>
        <v>57.187599999999996</v>
      </c>
      <c r="AQ21" s="117">
        <f t="shared" si="13"/>
        <v>35.8232</v>
      </c>
      <c r="AR21" s="115">
        <f t="shared" si="13"/>
        <v>61.613999999999997</v>
      </c>
    </row>
    <row r="22" spans="1:44" ht="15" thickBot="1" x14ac:dyDescent="0.35">
      <c r="A22" s="120"/>
      <c r="B22" s="118"/>
      <c r="C22" s="116"/>
      <c r="D22" s="118"/>
      <c r="E22" s="116"/>
      <c r="F22" s="118"/>
      <c r="G22" s="116"/>
      <c r="H22" s="118"/>
      <c r="I22" s="116"/>
      <c r="J22" s="118"/>
      <c r="K22" s="116"/>
      <c r="L22" s="91"/>
      <c r="M22" s="118"/>
      <c r="N22" s="116"/>
      <c r="O22" s="118"/>
      <c r="P22" s="116"/>
      <c r="Q22" s="118"/>
      <c r="R22" s="116"/>
      <c r="S22" s="118"/>
      <c r="T22" s="116"/>
      <c r="U22" s="118"/>
      <c r="V22" s="116"/>
      <c r="W22" s="91"/>
      <c r="X22" s="118"/>
      <c r="Y22" s="116"/>
      <c r="Z22" s="118"/>
      <c r="AA22" s="116"/>
      <c r="AB22" s="118"/>
      <c r="AC22" s="116"/>
      <c r="AD22" s="118"/>
      <c r="AE22" s="116"/>
      <c r="AF22" s="118"/>
      <c r="AG22" s="116"/>
      <c r="AH22" s="91"/>
      <c r="AI22" s="118"/>
      <c r="AJ22" s="116"/>
      <c r="AK22" s="118"/>
      <c r="AL22" s="116"/>
      <c r="AM22" s="118"/>
      <c r="AN22" s="116"/>
      <c r="AO22" s="118"/>
      <c r="AP22" s="116"/>
      <c r="AQ22" s="118"/>
      <c r="AR22" s="116"/>
    </row>
    <row r="32" spans="1:44" ht="15" thickBot="1" x14ac:dyDescent="0.35"/>
    <row r="33" spans="1:44" x14ac:dyDescent="0.3">
      <c r="A33" s="125" t="s">
        <v>92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7"/>
      <c r="W33" s="125" t="s">
        <v>92</v>
      </c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7"/>
    </row>
    <row r="34" spans="1:44" ht="15" thickBot="1" x14ac:dyDescent="0.35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0"/>
      <c r="W34" s="128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30"/>
    </row>
    <row r="35" spans="1:44" ht="15" thickBot="1" x14ac:dyDescent="0.35">
      <c r="A35" s="92" t="s">
        <v>74</v>
      </c>
      <c r="B35" s="92" t="s">
        <v>69</v>
      </c>
      <c r="C35" s="92"/>
      <c r="D35" s="92" t="s">
        <v>70</v>
      </c>
      <c r="E35" s="92"/>
      <c r="F35" s="92" t="s">
        <v>71</v>
      </c>
      <c r="G35" s="92"/>
      <c r="H35" s="92" t="s">
        <v>72</v>
      </c>
      <c r="I35" s="92"/>
      <c r="J35" s="92" t="s">
        <v>73</v>
      </c>
      <c r="K35" s="92"/>
      <c r="L35" s="92" t="s">
        <v>74</v>
      </c>
      <c r="M35" s="99" t="s">
        <v>75</v>
      </c>
      <c r="N35" s="100"/>
      <c r="O35" s="92" t="s">
        <v>76</v>
      </c>
      <c r="P35" s="92"/>
      <c r="Q35" s="92" t="s">
        <v>77</v>
      </c>
      <c r="R35" s="92"/>
      <c r="S35" s="92" t="s">
        <v>78</v>
      </c>
      <c r="T35" s="92"/>
      <c r="U35" s="92" t="s">
        <v>79</v>
      </c>
      <c r="V35" s="92"/>
      <c r="W35" s="92" t="s">
        <v>74</v>
      </c>
      <c r="X35" s="92" t="s">
        <v>80</v>
      </c>
      <c r="Y35" s="92"/>
      <c r="Z35" s="92" t="s">
        <v>81</v>
      </c>
      <c r="AA35" s="92"/>
      <c r="AB35" s="92" t="s">
        <v>82</v>
      </c>
      <c r="AC35" s="92"/>
      <c r="AD35" s="105" t="s">
        <v>83</v>
      </c>
      <c r="AE35" s="105"/>
      <c r="AF35" s="92" t="s">
        <v>84</v>
      </c>
      <c r="AG35" s="92"/>
      <c r="AH35" s="92" t="s">
        <v>74</v>
      </c>
      <c r="AI35" s="92" t="s">
        <v>85</v>
      </c>
      <c r="AJ35" s="92"/>
      <c r="AK35" s="92" t="s">
        <v>86</v>
      </c>
      <c r="AL35" s="92"/>
      <c r="AM35" s="92" t="s">
        <v>87</v>
      </c>
      <c r="AN35" s="92"/>
      <c r="AO35" s="92" t="s">
        <v>88</v>
      </c>
      <c r="AP35" s="92"/>
      <c r="AQ35" s="92" t="s">
        <v>89</v>
      </c>
      <c r="AR35" s="92"/>
    </row>
    <row r="36" spans="1:44" ht="15" thickBot="1" x14ac:dyDescent="0.35">
      <c r="A36" s="93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3"/>
      <c r="M36" s="99"/>
      <c r="N36" s="100"/>
      <c r="O36" s="92"/>
      <c r="P36" s="92"/>
      <c r="Q36" s="92"/>
      <c r="R36" s="92"/>
      <c r="S36" s="92"/>
      <c r="T36" s="92"/>
      <c r="U36" s="92"/>
      <c r="V36" s="92"/>
      <c r="W36" s="93"/>
      <c r="X36" s="92"/>
      <c r="Y36" s="92"/>
      <c r="Z36" s="92"/>
      <c r="AA36" s="92"/>
      <c r="AB36" s="92"/>
      <c r="AC36" s="92"/>
      <c r="AD36" s="105"/>
      <c r="AE36" s="105"/>
      <c r="AF36" s="92"/>
      <c r="AG36" s="92"/>
      <c r="AH36" s="93"/>
      <c r="AI36" s="92"/>
      <c r="AJ36" s="92"/>
      <c r="AK36" s="92"/>
      <c r="AL36" s="92"/>
      <c r="AM36" s="92"/>
      <c r="AN36" s="92"/>
      <c r="AO36" s="92"/>
      <c r="AP36" s="92"/>
      <c r="AQ36" s="92"/>
      <c r="AR36" s="92"/>
    </row>
    <row r="37" spans="1:44" ht="15" thickBot="1" x14ac:dyDescent="0.35">
      <c r="A37" s="92" t="s">
        <v>68</v>
      </c>
      <c r="B37" s="123" t="s">
        <v>0</v>
      </c>
      <c r="C37" s="131" t="s">
        <v>1</v>
      </c>
      <c r="D37" s="133" t="s">
        <v>0</v>
      </c>
      <c r="E37" s="134" t="s">
        <v>1</v>
      </c>
      <c r="F37" s="123" t="s">
        <v>0</v>
      </c>
      <c r="G37" s="131" t="s">
        <v>1</v>
      </c>
      <c r="H37" s="123" t="s">
        <v>0</v>
      </c>
      <c r="I37" s="131" t="s">
        <v>1</v>
      </c>
      <c r="J37" s="123" t="s">
        <v>0</v>
      </c>
      <c r="K37" s="131" t="s">
        <v>1</v>
      </c>
      <c r="L37" s="92" t="s">
        <v>68</v>
      </c>
      <c r="M37" s="133" t="s">
        <v>0</v>
      </c>
      <c r="N37" s="134" t="s">
        <v>1</v>
      </c>
      <c r="O37" s="133" t="s">
        <v>0</v>
      </c>
      <c r="P37" s="134" t="s">
        <v>1</v>
      </c>
      <c r="Q37" s="133" t="s">
        <v>0</v>
      </c>
      <c r="R37" s="134" t="s">
        <v>1</v>
      </c>
      <c r="S37" s="133" t="s">
        <v>0</v>
      </c>
      <c r="T37" s="134" t="s">
        <v>1</v>
      </c>
      <c r="U37" s="123" t="s">
        <v>0</v>
      </c>
      <c r="V37" s="131" t="s">
        <v>1</v>
      </c>
      <c r="W37" s="92" t="s">
        <v>68</v>
      </c>
      <c r="X37" s="133" t="s">
        <v>0</v>
      </c>
      <c r="Y37" s="134" t="s">
        <v>1</v>
      </c>
      <c r="Z37" s="123" t="s">
        <v>0</v>
      </c>
      <c r="AA37" s="131" t="s">
        <v>1</v>
      </c>
      <c r="AB37" s="123" t="s">
        <v>0</v>
      </c>
      <c r="AC37" s="131" t="s">
        <v>1</v>
      </c>
      <c r="AD37" s="133" t="s">
        <v>0</v>
      </c>
      <c r="AE37" s="134" t="s">
        <v>1</v>
      </c>
      <c r="AF37" s="123" t="s">
        <v>0</v>
      </c>
      <c r="AG37" s="131" t="s">
        <v>1</v>
      </c>
      <c r="AH37" s="92" t="s">
        <v>68</v>
      </c>
      <c r="AI37" s="123" t="s">
        <v>0</v>
      </c>
      <c r="AJ37" s="131" t="s">
        <v>1</v>
      </c>
      <c r="AK37" s="133" t="s">
        <v>0</v>
      </c>
      <c r="AL37" s="134" t="s">
        <v>1</v>
      </c>
      <c r="AM37" s="123" t="s">
        <v>0</v>
      </c>
      <c r="AN37" s="131" t="s">
        <v>1</v>
      </c>
      <c r="AO37" s="123" t="s">
        <v>0</v>
      </c>
      <c r="AP37" s="131" t="s">
        <v>1</v>
      </c>
      <c r="AQ37" s="133" t="s">
        <v>0</v>
      </c>
      <c r="AR37" s="134" t="s">
        <v>1</v>
      </c>
    </row>
    <row r="38" spans="1:44" ht="15" thickBot="1" x14ac:dyDescent="0.35">
      <c r="A38" s="93"/>
      <c r="B38" s="124"/>
      <c r="C38" s="132"/>
      <c r="D38" s="133"/>
      <c r="E38" s="134"/>
      <c r="F38" s="124"/>
      <c r="G38" s="132"/>
      <c r="H38" s="124"/>
      <c r="I38" s="132"/>
      <c r="J38" s="124"/>
      <c r="K38" s="132"/>
      <c r="L38" s="93"/>
      <c r="M38" s="133"/>
      <c r="N38" s="134"/>
      <c r="O38" s="133"/>
      <c r="P38" s="134"/>
      <c r="Q38" s="133"/>
      <c r="R38" s="134"/>
      <c r="S38" s="133"/>
      <c r="T38" s="134"/>
      <c r="U38" s="124"/>
      <c r="V38" s="132"/>
      <c r="W38" s="93"/>
      <c r="X38" s="133"/>
      <c r="Y38" s="134"/>
      <c r="Z38" s="124"/>
      <c r="AA38" s="132"/>
      <c r="AB38" s="124"/>
      <c r="AC38" s="132"/>
      <c r="AD38" s="133"/>
      <c r="AE38" s="134"/>
      <c r="AF38" s="124"/>
      <c r="AG38" s="132"/>
      <c r="AH38" s="93"/>
      <c r="AI38" s="124"/>
      <c r="AJ38" s="132"/>
      <c r="AK38" s="133"/>
      <c r="AL38" s="134"/>
      <c r="AM38" s="124"/>
      <c r="AN38" s="132"/>
      <c r="AO38" s="124"/>
      <c r="AP38" s="132"/>
      <c r="AQ38" s="133"/>
      <c r="AR38" s="134"/>
    </row>
    <row r="39" spans="1:44" ht="16.2" thickBot="1" x14ac:dyDescent="0.35">
      <c r="A39" s="66">
        <v>1</v>
      </c>
      <c r="B39" s="46">
        <v>78.999999999999986</v>
      </c>
      <c r="C39" s="47">
        <v>61.000000000000014</v>
      </c>
      <c r="D39" s="28">
        <v>61.999999999999993</v>
      </c>
      <c r="E39" s="48">
        <v>73</v>
      </c>
      <c r="F39" s="46">
        <v>25.999999999999996</v>
      </c>
      <c r="G39" s="47">
        <v>102</v>
      </c>
      <c r="H39" s="46">
        <v>78.999999999999986</v>
      </c>
      <c r="I39" s="47">
        <v>90</v>
      </c>
      <c r="J39" s="46">
        <v>56</v>
      </c>
      <c r="K39" s="47">
        <v>98</v>
      </c>
      <c r="L39" s="66">
        <v>1</v>
      </c>
      <c r="M39" s="28">
        <v>12</v>
      </c>
      <c r="N39" s="48">
        <v>68</v>
      </c>
      <c r="O39" s="28">
        <v>77</v>
      </c>
      <c r="P39" s="48">
        <v>58.000000000000007</v>
      </c>
      <c r="Q39" s="32">
        <v>23</v>
      </c>
      <c r="R39" s="49">
        <v>50</v>
      </c>
      <c r="S39" s="32">
        <v>58</v>
      </c>
      <c r="T39" s="49">
        <v>76</v>
      </c>
      <c r="U39" s="46">
        <v>63.999999999999986</v>
      </c>
      <c r="V39" s="47">
        <v>60</v>
      </c>
      <c r="W39" s="66">
        <v>1</v>
      </c>
      <c r="X39" s="28">
        <v>21.999999999999993</v>
      </c>
      <c r="Y39" s="48">
        <v>91.000000000000014</v>
      </c>
      <c r="Z39" s="46">
        <v>10</v>
      </c>
      <c r="AA39" s="47">
        <v>21.999999999999993</v>
      </c>
      <c r="AB39" s="46">
        <v>11.999999999999993</v>
      </c>
      <c r="AC39" s="47">
        <v>46</v>
      </c>
      <c r="AD39" s="28">
        <v>97</v>
      </c>
      <c r="AE39" s="50">
        <v>105</v>
      </c>
      <c r="AF39" s="46">
        <v>71.000000000000014</v>
      </c>
      <c r="AG39" s="47">
        <v>50</v>
      </c>
      <c r="AH39" s="66">
        <v>1</v>
      </c>
      <c r="AI39" s="46">
        <v>70</v>
      </c>
      <c r="AJ39" s="47">
        <v>85</v>
      </c>
      <c r="AK39" s="28">
        <v>51</v>
      </c>
      <c r="AL39" s="50">
        <v>88.999999999999986</v>
      </c>
      <c r="AM39" s="46">
        <v>40</v>
      </c>
      <c r="AN39" s="51">
        <v>88.999999999999986</v>
      </c>
      <c r="AO39" s="46">
        <v>75</v>
      </c>
      <c r="AP39" s="47">
        <v>76.000000000000014</v>
      </c>
      <c r="AQ39" s="28">
        <v>46</v>
      </c>
      <c r="AR39" s="48">
        <v>76.000000000000014</v>
      </c>
    </row>
    <row r="40" spans="1:44" ht="16.2" thickBot="1" x14ac:dyDescent="0.35">
      <c r="A40" s="66">
        <v>2</v>
      </c>
      <c r="B40" s="46">
        <v>78</v>
      </c>
      <c r="C40" s="47">
        <v>66.000000000000014</v>
      </c>
      <c r="D40" s="28">
        <v>61.000000000000014</v>
      </c>
      <c r="E40" s="48">
        <v>63.000000000000007</v>
      </c>
      <c r="F40" s="46">
        <v>24.000000000000004</v>
      </c>
      <c r="G40" s="47">
        <v>100</v>
      </c>
      <c r="H40" s="46">
        <v>78</v>
      </c>
      <c r="I40" s="47">
        <v>92</v>
      </c>
      <c r="J40" s="46">
        <v>61.000000000000014</v>
      </c>
      <c r="K40" s="47">
        <v>98.999999999999986</v>
      </c>
      <c r="L40" s="66">
        <v>2</v>
      </c>
      <c r="M40" s="28">
        <v>11</v>
      </c>
      <c r="N40" s="48">
        <v>67</v>
      </c>
      <c r="O40" s="28">
        <v>78</v>
      </c>
      <c r="P40" s="48">
        <v>56</v>
      </c>
      <c r="Q40" s="32">
        <v>20</v>
      </c>
      <c r="R40" s="49">
        <v>50</v>
      </c>
      <c r="S40" s="32">
        <v>66</v>
      </c>
      <c r="T40" s="49">
        <v>75</v>
      </c>
      <c r="U40" s="46">
        <v>68</v>
      </c>
      <c r="V40" s="47">
        <v>59</v>
      </c>
      <c r="W40" s="66">
        <v>2</v>
      </c>
      <c r="X40" s="28">
        <v>25</v>
      </c>
      <c r="Y40" s="48">
        <v>92</v>
      </c>
      <c r="Z40" s="46">
        <v>11.999999999999993</v>
      </c>
      <c r="AA40" s="47">
        <v>30</v>
      </c>
      <c r="AB40" s="46">
        <v>15.999999999999996</v>
      </c>
      <c r="AC40" s="47">
        <v>46.999999999999993</v>
      </c>
      <c r="AD40" s="28">
        <v>93</v>
      </c>
      <c r="AE40" s="50">
        <v>110</v>
      </c>
      <c r="AF40" s="46">
        <v>70</v>
      </c>
      <c r="AG40" s="47">
        <v>56</v>
      </c>
      <c r="AH40" s="66">
        <v>2</v>
      </c>
      <c r="AI40" s="46">
        <v>68.999999999999986</v>
      </c>
      <c r="AJ40" s="47">
        <v>86.000000000000014</v>
      </c>
      <c r="AK40" s="28">
        <v>49</v>
      </c>
      <c r="AL40" s="50">
        <v>91.000000000000014</v>
      </c>
      <c r="AM40" s="46">
        <v>43.000000000000007</v>
      </c>
      <c r="AN40" s="51">
        <v>87</v>
      </c>
      <c r="AO40" s="46">
        <v>73.999999999999986</v>
      </c>
      <c r="AP40" s="47">
        <v>78</v>
      </c>
      <c r="AQ40" s="28">
        <v>49</v>
      </c>
      <c r="AR40" s="48">
        <v>78</v>
      </c>
    </row>
    <row r="41" spans="1:44" ht="16.2" thickBot="1" x14ac:dyDescent="0.35">
      <c r="A41" s="66">
        <v>3</v>
      </c>
      <c r="B41" s="46">
        <v>76.000000000000014</v>
      </c>
      <c r="C41" s="47">
        <v>66.000000000000014</v>
      </c>
      <c r="D41" s="28">
        <v>65</v>
      </c>
      <c r="E41" s="48">
        <v>66.000000000000014</v>
      </c>
      <c r="F41" s="46">
        <v>23.000000000000007</v>
      </c>
      <c r="G41" s="47">
        <v>98.999999999999986</v>
      </c>
      <c r="H41" s="46">
        <v>80</v>
      </c>
      <c r="I41" s="47">
        <v>88.999999999999986</v>
      </c>
      <c r="J41" s="46">
        <v>60</v>
      </c>
      <c r="K41" s="47">
        <v>105</v>
      </c>
      <c r="L41" s="66">
        <v>3</v>
      </c>
      <c r="M41" s="28">
        <v>14</v>
      </c>
      <c r="N41" s="48">
        <v>65</v>
      </c>
      <c r="O41" s="28">
        <v>78</v>
      </c>
      <c r="P41" s="48">
        <v>54</v>
      </c>
      <c r="Q41" s="32">
        <v>24</v>
      </c>
      <c r="R41" s="49">
        <v>49</v>
      </c>
      <c r="S41" s="32">
        <v>63</v>
      </c>
      <c r="T41" s="49">
        <v>74</v>
      </c>
      <c r="U41" s="46">
        <v>66.000000000000014</v>
      </c>
      <c r="V41" s="47">
        <v>60</v>
      </c>
      <c r="W41" s="66">
        <v>3</v>
      </c>
      <c r="X41" s="28">
        <v>20.999999999999996</v>
      </c>
      <c r="Y41" s="48">
        <v>88.999999999999986</v>
      </c>
      <c r="Z41" s="46">
        <v>10.999999999999996</v>
      </c>
      <c r="AA41" s="47">
        <v>25.999999999999996</v>
      </c>
      <c r="AB41" s="46">
        <v>15</v>
      </c>
      <c r="AC41" s="47">
        <v>60</v>
      </c>
      <c r="AD41" s="28">
        <v>107</v>
      </c>
      <c r="AE41" s="50">
        <v>121.00000000000001</v>
      </c>
      <c r="AF41" s="46">
        <v>68</v>
      </c>
      <c r="AG41" s="47">
        <v>63.000000000000007</v>
      </c>
      <c r="AH41" s="66">
        <v>3</v>
      </c>
      <c r="AI41" s="46">
        <v>71.000000000000014</v>
      </c>
      <c r="AJ41" s="47">
        <v>83</v>
      </c>
      <c r="AK41" s="28">
        <v>49</v>
      </c>
      <c r="AL41" s="50">
        <v>88.999999999999986</v>
      </c>
      <c r="AM41" s="46">
        <v>41</v>
      </c>
      <c r="AN41" s="51">
        <v>86.000000000000014</v>
      </c>
      <c r="AO41" s="46">
        <v>80</v>
      </c>
      <c r="AP41" s="47">
        <v>80</v>
      </c>
      <c r="AQ41" s="28">
        <v>46.999999999999993</v>
      </c>
      <c r="AR41" s="48">
        <v>78.999999999999986</v>
      </c>
    </row>
    <row r="42" spans="1:44" ht="16.2" thickBot="1" x14ac:dyDescent="0.35">
      <c r="A42" s="66">
        <v>4</v>
      </c>
      <c r="B42" s="46">
        <v>77</v>
      </c>
      <c r="C42" s="47">
        <v>68</v>
      </c>
      <c r="D42" s="28">
        <v>63.000000000000007</v>
      </c>
      <c r="E42" s="48">
        <v>65</v>
      </c>
      <c r="F42" s="46">
        <v>23.000000000000007</v>
      </c>
      <c r="G42" s="47">
        <v>90</v>
      </c>
      <c r="H42" s="46">
        <v>81.000000000000014</v>
      </c>
      <c r="I42" s="47">
        <v>92</v>
      </c>
      <c r="J42" s="46">
        <v>58.000000000000007</v>
      </c>
      <c r="K42" s="47">
        <v>103.99999999999999</v>
      </c>
      <c r="L42" s="66">
        <v>4</v>
      </c>
      <c r="M42" s="28">
        <v>10</v>
      </c>
      <c r="N42" s="48">
        <v>68</v>
      </c>
      <c r="O42" s="28">
        <v>76.000000000000014</v>
      </c>
      <c r="P42" s="48">
        <v>56.999999999999993</v>
      </c>
      <c r="Q42" s="32">
        <v>22</v>
      </c>
      <c r="R42" s="49">
        <v>49</v>
      </c>
      <c r="S42" s="32">
        <v>58</v>
      </c>
      <c r="T42" s="49">
        <v>73</v>
      </c>
      <c r="U42" s="46">
        <v>70</v>
      </c>
      <c r="V42" s="47">
        <v>63.000000000000007</v>
      </c>
      <c r="W42" s="66">
        <v>4</v>
      </c>
      <c r="X42" s="28">
        <v>23.000000000000007</v>
      </c>
      <c r="Y42" s="48">
        <v>91.000000000000014</v>
      </c>
      <c r="Z42" s="46">
        <v>14.000000000000004</v>
      </c>
      <c r="AA42" s="47">
        <v>33.000000000000007</v>
      </c>
      <c r="AB42" s="46">
        <v>15.999999999999996</v>
      </c>
      <c r="AC42" s="47">
        <v>45</v>
      </c>
      <c r="AD42" s="28">
        <v>97</v>
      </c>
      <c r="AE42" s="50">
        <v>113</v>
      </c>
      <c r="AF42" s="46">
        <v>72</v>
      </c>
      <c r="AG42" s="47">
        <v>60</v>
      </c>
      <c r="AH42" s="66">
        <v>4</v>
      </c>
      <c r="AI42" s="46">
        <v>61.999999999999993</v>
      </c>
      <c r="AJ42" s="47">
        <v>83.999999999999986</v>
      </c>
      <c r="AK42" s="28">
        <v>50</v>
      </c>
      <c r="AL42" s="50">
        <v>90</v>
      </c>
      <c r="AM42" s="46">
        <v>44</v>
      </c>
      <c r="AN42" s="51">
        <v>86.000000000000014</v>
      </c>
      <c r="AO42" s="46">
        <v>75</v>
      </c>
      <c r="AP42" s="47">
        <v>80</v>
      </c>
      <c r="AQ42" s="28">
        <v>46</v>
      </c>
      <c r="AR42" s="48">
        <v>78.999999999999986</v>
      </c>
    </row>
    <row r="43" spans="1:44" ht="16.2" thickBot="1" x14ac:dyDescent="0.35">
      <c r="A43" s="67">
        <v>5</v>
      </c>
      <c r="B43" s="52">
        <v>78</v>
      </c>
      <c r="C43" s="53">
        <v>66.000000000000014</v>
      </c>
      <c r="D43" s="34">
        <v>66.000000000000014</v>
      </c>
      <c r="E43" s="54">
        <v>68</v>
      </c>
      <c r="F43" s="52">
        <v>25.999999999999996</v>
      </c>
      <c r="G43" s="53">
        <v>90</v>
      </c>
      <c r="H43" s="55">
        <v>81.000000000000014</v>
      </c>
      <c r="I43" s="56">
        <v>90</v>
      </c>
      <c r="J43" s="52">
        <v>60</v>
      </c>
      <c r="K43" s="53">
        <v>103.99999999999999</v>
      </c>
      <c r="L43" s="67">
        <v>5</v>
      </c>
      <c r="M43" s="34">
        <v>8.0000000000000107</v>
      </c>
      <c r="N43" s="54">
        <v>67</v>
      </c>
      <c r="O43" s="34">
        <v>78.999999999999986</v>
      </c>
      <c r="P43" s="54">
        <v>56</v>
      </c>
      <c r="Q43" s="38">
        <v>23</v>
      </c>
      <c r="R43" s="57">
        <v>46</v>
      </c>
      <c r="S43" s="38">
        <v>63</v>
      </c>
      <c r="T43" s="57">
        <v>72</v>
      </c>
      <c r="U43" s="52">
        <v>65</v>
      </c>
      <c r="V43" s="53">
        <v>61.000000000000014</v>
      </c>
      <c r="W43" s="67">
        <v>5</v>
      </c>
      <c r="X43" s="34">
        <v>25</v>
      </c>
      <c r="Y43" s="54">
        <v>91.000000000000014</v>
      </c>
      <c r="Z43" s="52">
        <v>10</v>
      </c>
      <c r="AA43" s="53">
        <v>26.999999999999993</v>
      </c>
      <c r="AB43" s="52">
        <v>15</v>
      </c>
      <c r="AC43" s="53">
        <v>46</v>
      </c>
      <c r="AD43" s="58">
        <v>100</v>
      </c>
      <c r="AE43" s="59">
        <v>120</v>
      </c>
      <c r="AF43" s="52">
        <v>71.000000000000014</v>
      </c>
      <c r="AG43" s="53">
        <v>56</v>
      </c>
      <c r="AH43" s="67">
        <v>5</v>
      </c>
      <c r="AI43" s="52">
        <v>63.999999999999986</v>
      </c>
      <c r="AJ43" s="53">
        <v>86.000000000000014</v>
      </c>
      <c r="AK43" s="58">
        <v>50</v>
      </c>
      <c r="AL43" s="59">
        <v>87</v>
      </c>
      <c r="AM43" s="55">
        <v>41</v>
      </c>
      <c r="AN43" s="60">
        <v>85</v>
      </c>
      <c r="AO43" s="52">
        <v>76.000000000000014</v>
      </c>
      <c r="AP43" s="53">
        <v>78.999999999999986</v>
      </c>
      <c r="AQ43" s="34">
        <v>46.999999999999993</v>
      </c>
      <c r="AR43" s="54">
        <v>77</v>
      </c>
    </row>
    <row r="44" spans="1:44" ht="15" thickBot="1" x14ac:dyDescent="0.35">
      <c r="A44" s="63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3"/>
      <c r="M44" s="61"/>
      <c r="N44" s="61"/>
      <c r="O44" s="61"/>
      <c r="P44" s="61"/>
      <c r="Q44" s="61"/>
      <c r="R44" s="61"/>
      <c r="S44" s="61"/>
      <c r="T44" s="61"/>
      <c r="U44" s="61"/>
      <c r="V44" s="62"/>
      <c r="W44" s="63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3"/>
      <c r="AI44" s="61"/>
      <c r="AJ44" s="61"/>
      <c r="AK44" s="61"/>
      <c r="AL44" s="61"/>
      <c r="AM44" s="61"/>
      <c r="AN44" s="61"/>
      <c r="AO44" s="61"/>
      <c r="AP44" s="61"/>
      <c r="AQ44" s="61"/>
      <c r="AR44" s="62"/>
    </row>
    <row r="45" spans="1:44" x14ac:dyDescent="0.3">
      <c r="A45" s="43" t="s">
        <v>2</v>
      </c>
      <c r="B45" s="9">
        <f>AVERAGE(B39:B43)</f>
        <v>77.599999999999994</v>
      </c>
      <c r="C45" s="22">
        <f>AVERAGE(C39:C43)</f>
        <v>65.400000000000006</v>
      </c>
      <c r="D45" s="9">
        <f t="shared" ref="D45:E45" si="14">AVERAGE(D39:D43)</f>
        <v>63.4</v>
      </c>
      <c r="E45" s="22">
        <f t="shared" si="14"/>
        <v>67</v>
      </c>
      <c r="F45" s="9">
        <f t="shared" ref="F45:V45" si="15">AVERAGE(F39:F43)</f>
        <v>24.4</v>
      </c>
      <c r="G45" s="22">
        <f t="shared" si="15"/>
        <v>96.2</v>
      </c>
      <c r="H45" s="9">
        <f t="shared" si="15"/>
        <v>79.8</v>
      </c>
      <c r="I45" s="22">
        <f t="shared" si="15"/>
        <v>90.6</v>
      </c>
      <c r="J45" s="9">
        <f t="shared" si="15"/>
        <v>59</v>
      </c>
      <c r="K45" s="22">
        <f t="shared" si="15"/>
        <v>102</v>
      </c>
      <c r="L45" s="43" t="s">
        <v>2</v>
      </c>
      <c r="M45" s="9">
        <f t="shared" si="15"/>
        <v>11.000000000000004</v>
      </c>
      <c r="N45" s="22">
        <f t="shared" si="15"/>
        <v>67</v>
      </c>
      <c r="O45" s="9">
        <f t="shared" si="15"/>
        <v>77.599999999999994</v>
      </c>
      <c r="P45" s="22">
        <f t="shared" si="15"/>
        <v>56.2</v>
      </c>
      <c r="Q45" s="9">
        <f t="shared" si="15"/>
        <v>22.4</v>
      </c>
      <c r="R45" s="22">
        <f t="shared" si="15"/>
        <v>48.8</v>
      </c>
      <c r="S45" s="9">
        <f t="shared" si="15"/>
        <v>61.6</v>
      </c>
      <c r="T45" s="22">
        <f t="shared" si="15"/>
        <v>74</v>
      </c>
      <c r="U45" s="9">
        <f t="shared" si="15"/>
        <v>66.599999999999994</v>
      </c>
      <c r="V45" s="22">
        <f t="shared" si="15"/>
        <v>60.6</v>
      </c>
      <c r="W45" s="43" t="s">
        <v>2</v>
      </c>
      <c r="X45" s="9">
        <f t="shared" ref="X45:AR45" si="16">AVERAGE(X39:X43)</f>
        <v>23.2</v>
      </c>
      <c r="Y45" s="22">
        <f t="shared" si="16"/>
        <v>90.8</v>
      </c>
      <c r="Z45" s="9">
        <f t="shared" si="16"/>
        <v>11.399999999999997</v>
      </c>
      <c r="AA45" s="22">
        <f t="shared" si="16"/>
        <v>27.6</v>
      </c>
      <c r="AB45" s="9">
        <f t="shared" si="16"/>
        <v>14.799999999999997</v>
      </c>
      <c r="AC45" s="22">
        <f t="shared" si="16"/>
        <v>48.8</v>
      </c>
      <c r="AD45" s="9">
        <f t="shared" si="16"/>
        <v>98.8</v>
      </c>
      <c r="AE45" s="22">
        <f t="shared" si="16"/>
        <v>113.8</v>
      </c>
      <c r="AF45" s="9">
        <f t="shared" si="16"/>
        <v>70.400000000000006</v>
      </c>
      <c r="AG45" s="22">
        <f t="shared" si="16"/>
        <v>57</v>
      </c>
      <c r="AH45" s="43" t="s">
        <v>2</v>
      </c>
      <c r="AI45" s="9">
        <f t="shared" si="16"/>
        <v>67.2</v>
      </c>
      <c r="AJ45" s="22">
        <f t="shared" si="16"/>
        <v>84.8</v>
      </c>
      <c r="AK45" s="9">
        <f t="shared" si="16"/>
        <v>49.8</v>
      </c>
      <c r="AL45" s="22">
        <f t="shared" si="16"/>
        <v>89.2</v>
      </c>
      <c r="AM45" s="9">
        <f t="shared" si="16"/>
        <v>41.8</v>
      </c>
      <c r="AN45" s="22">
        <f t="shared" si="16"/>
        <v>86.6</v>
      </c>
      <c r="AO45" s="9">
        <f t="shared" si="16"/>
        <v>76</v>
      </c>
      <c r="AP45" s="22">
        <f t="shared" si="16"/>
        <v>78.599999999999994</v>
      </c>
      <c r="AQ45" s="9">
        <f t="shared" si="16"/>
        <v>47</v>
      </c>
      <c r="AR45" s="22">
        <f t="shared" si="16"/>
        <v>77.8</v>
      </c>
    </row>
    <row r="46" spans="1:44" x14ac:dyDescent="0.3">
      <c r="A46" s="44" t="s">
        <v>3</v>
      </c>
      <c r="B46" s="11">
        <f>_xlfn.STDEV.P(B39:B43)</f>
        <v>1.0198039027185486</v>
      </c>
      <c r="C46" s="23">
        <f>_xlfn.STDEV.P(C39:C43)</f>
        <v>2.3323807579381168</v>
      </c>
      <c r="D46" s="11">
        <f t="shared" ref="D46:E46" si="17">_xlfn.STDEV.P(D39:D43)</f>
        <v>1.8547236990991418</v>
      </c>
      <c r="E46" s="23">
        <f t="shared" si="17"/>
        <v>3.4058772731852778</v>
      </c>
      <c r="F46" s="11">
        <f t="shared" ref="F46:V46" si="18">_xlfn.STDEV.P(F39:F43)</f>
        <v>1.3564659966250487</v>
      </c>
      <c r="G46" s="23">
        <f t="shared" si="18"/>
        <v>5.1536394906900487</v>
      </c>
      <c r="H46" s="11">
        <f t="shared" si="18"/>
        <v>1.166190378969068</v>
      </c>
      <c r="I46" s="23">
        <f t="shared" si="18"/>
        <v>1.2000000000000037</v>
      </c>
      <c r="J46" s="11">
        <f t="shared" si="18"/>
        <v>1.7888543819998342</v>
      </c>
      <c r="K46" s="23">
        <f t="shared" si="18"/>
        <v>2.898275349237887</v>
      </c>
      <c r="L46" s="44" t="s">
        <v>3</v>
      </c>
      <c r="M46" s="11">
        <f t="shared" si="18"/>
        <v>1.9999999999999956</v>
      </c>
      <c r="N46" s="23">
        <f t="shared" si="18"/>
        <v>1.0954451150103321</v>
      </c>
      <c r="O46" s="11">
        <f t="shared" si="18"/>
        <v>1.0198039027185486</v>
      </c>
      <c r="P46" s="23">
        <f t="shared" si="18"/>
        <v>1.326649916142161</v>
      </c>
      <c r="Q46" s="11">
        <f t="shared" si="18"/>
        <v>1.3564659966250536</v>
      </c>
      <c r="R46" s="23">
        <f t="shared" si="18"/>
        <v>1.4696938456699067</v>
      </c>
      <c r="S46" s="11">
        <f t="shared" si="18"/>
        <v>3.1368774282716245</v>
      </c>
      <c r="T46" s="23">
        <f t="shared" si="18"/>
        <v>1.4142135623730951</v>
      </c>
      <c r="U46" s="11">
        <f t="shared" si="18"/>
        <v>2.1540659228538042</v>
      </c>
      <c r="V46" s="23">
        <f t="shared" si="18"/>
        <v>1.356465996625057</v>
      </c>
      <c r="W46" s="44" t="s">
        <v>3</v>
      </c>
      <c r="X46" s="11">
        <f t="shared" ref="X46:AR46" si="19">_xlfn.STDEV.P(X39:X43)</f>
        <v>1.6000000000000019</v>
      </c>
      <c r="Y46" s="23">
        <f t="shared" si="19"/>
        <v>0.9797958971132783</v>
      </c>
      <c r="Z46" s="11">
        <f t="shared" si="19"/>
        <v>1.4966629547095947</v>
      </c>
      <c r="AA46" s="23">
        <f t="shared" si="19"/>
        <v>3.7202150475476352</v>
      </c>
      <c r="AB46" s="11">
        <f t="shared" si="19"/>
        <v>1.4696938456699085</v>
      </c>
      <c r="AC46" s="23">
        <f t="shared" si="19"/>
        <v>5.6356011214421482</v>
      </c>
      <c r="AD46" s="11">
        <f t="shared" si="19"/>
        <v>4.6647615158762408</v>
      </c>
      <c r="AE46" s="23">
        <f t="shared" si="19"/>
        <v>6.0464865831323937</v>
      </c>
      <c r="AF46" s="11">
        <f t="shared" si="19"/>
        <v>1.3564659966250563</v>
      </c>
      <c r="AG46" s="23">
        <f t="shared" si="19"/>
        <v>4.3817804600413313</v>
      </c>
      <c r="AH46" s="44" t="s">
        <v>3</v>
      </c>
      <c r="AI46" s="11">
        <f t="shared" si="19"/>
        <v>3.5440090293338766</v>
      </c>
      <c r="AJ46" s="23">
        <f t="shared" si="19"/>
        <v>1.166190378969068</v>
      </c>
      <c r="AK46" s="11">
        <f t="shared" si="19"/>
        <v>0.74833147735478822</v>
      </c>
      <c r="AL46" s="23">
        <f t="shared" si="19"/>
        <v>1.3266499161421645</v>
      </c>
      <c r="AM46" s="11">
        <f t="shared" si="19"/>
        <v>1.469693845669908</v>
      </c>
      <c r="AN46" s="23">
        <f t="shared" si="19"/>
        <v>1.3564659966250461</v>
      </c>
      <c r="AO46" s="11">
        <f t="shared" si="19"/>
        <v>2.0976176963403059</v>
      </c>
      <c r="AP46" s="23">
        <f t="shared" si="19"/>
        <v>1.4966629547095709</v>
      </c>
      <c r="AQ46" s="11">
        <f t="shared" si="19"/>
        <v>1.0954451150103321</v>
      </c>
      <c r="AR46" s="23">
        <f t="shared" si="19"/>
        <v>1.1661903789690498</v>
      </c>
    </row>
    <row r="47" spans="1:44" x14ac:dyDescent="0.3">
      <c r="A47" s="44" t="s">
        <v>4</v>
      </c>
      <c r="B47" s="11">
        <f>_xlfn.VAR.P(B39:B43)</f>
        <v>1.0399999999999829</v>
      </c>
      <c r="C47" s="23">
        <f>_xlfn.VAR.P(C39:C43)</f>
        <v>5.4399999999999853</v>
      </c>
      <c r="D47" s="11">
        <f t="shared" ref="D47:E47" si="20">_xlfn.VAR.P(D39:D43)</f>
        <v>3.4400000000000039</v>
      </c>
      <c r="E47" s="23">
        <f t="shared" si="20"/>
        <v>11.599999999999984</v>
      </c>
      <c r="F47" s="11">
        <f t="shared" ref="F47:V47" si="21">_xlfn.VAR.P(F39:F43)</f>
        <v>1.839999999999987</v>
      </c>
      <c r="G47" s="23">
        <f t="shared" si="21"/>
        <v>26.559999999999981</v>
      </c>
      <c r="H47" s="11">
        <f t="shared" si="21"/>
        <v>1.3600000000000183</v>
      </c>
      <c r="I47" s="23">
        <f t="shared" si="21"/>
        <v>1.4400000000000091</v>
      </c>
      <c r="J47" s="11">
        <f t="shared" si="21"/>
        <v>3.2000000000000086</v>
      </c>
      <c r="K47" s="23">
        <f t="shared" si="21"/>
        <v>8.399999999999995</v>
      </c>
      <c r="L47" s="44" t="s">
        <v>4</v>
      </c>
      <c r="M47" s="11">
        <f t="shared" si="21"/>
        <v>3.9999999999999818</v>
      </c>
      <c r="N47" s="23">
        <f t="shared" si="21"/>
        <v>1.2</v>
      </c>
      <c r="O47" s="11">
        <f t="shared" si="21"/>
        <v>1.0399999999999829</v>
      </c>
      <c r="P47" s="23">
        <f t="shared" si="21"/>
        <v>1.7600000000000029</v>
      </c>
      <c r="Q47" s="11">
        <f t="shared" si="21"/>
        <v>1.8399999999999999</v>
      </c>
      <c r="R47" s="23">
        <f t="shared" si="21"/>
        <v>2.1599999999999997</v>
      </c>
      <c r="S47" s="11">
        <f t="shared" si="21"/>
        <v>9.84</v>
      </c>
      <c r="T47" s="23">
        <f t="shared" si="21"/>
        <v>2</v>
      </c>
      <c r="U47" s="11">
        <f t="shared" si="21"/>
        <v>4.6400000000000103</v>
      </c>
      <c r="V47" s="23">
        <f t="shared" si="21"/>
        <v>1.8400000000000092</v>
      </c>
      <c r="W47" s="44" t="s">
        <v>4</v>
      </c>
      <c r="X47" s="11">
        <f t="shared" ref="X47:AR47" si="22">_xlfn.VAR.P(X39:X43)</f>
        <v>2.5600000000000058</v>
      </c>
      <c r="Y47" s="23">
        <f t="shared" si="22"/>
        <v>0.96000000000001384</v>
      </c>
      <c r="Z47" s="11">
        <f t="shared" si="22"/>
        <v>2.2400000000000544</v>
      </c>
      <c r="AA47" s="23">
        <f t="shared" si="22"/>
        <v>13.839999999999854</v>
      </c>
      <c r="AB47" s="11">
        <f t="shared" si="22"/>
        <v>2.1600000000000046</v>
      </c>
      <c r="AC47" s="23">
        <f t="shared" si="22"/>
        <v>31.76</v>
      </c>
      <c r="AD47" s="11">
        <f t="shared" si="22"/>
        <v>21.76</v>
      </c>
      <c r="AE47" s="23">
        <f t="shared" si="22"/>
        <v>36.560000000000045</v>
      </c>
      <c r="AF47" s="11">
        <f t="shared" si="22"/>
        <v>1.840000000000007</v>
      </c>
      <c r="AG47" s="23">
        <f t="shared" si="22"/>
        <v>19.200000000000017</v>
      </c>
      <c r="AH47" s="44" t="s">
        <v>4</v>
      </c>
      <c r="AI47" s="11">
        <f t="shared" si="22"/>
        <v>12.560000000000045</v>
      </c>
      <c r="AJ47" s="23">
        <f t="shared" si="22"/>
        <v>1.3600000000000183</v>
      </c>
      <c r="AK47" s="11">
        <f t="shared" si="22"/>
        <v>0.55999999999999994</v>
      </c>
      <c r="AL47" s="23">
        <f t="shared" si="22"/>
        <v>1.7600000000000122</v>
      </c>
      <c r="AM47" s="11">
        <f t="shared" si="22"/>
        <v>2.1600000000000033</v>
      </c>
      <c r="AN47" s="23">
        <f t="shared" si="22"/>
        <v>1.8399999999999797</v>
      </c>
      <c r="AO47" s="11">
        <f t="shared" si="22"/>
        <v>4.400000000000011</v>
      </c>
      <c r="AP47" s="23">
        <f t="shared" si="22"/>
        <v>2.2399999999999829</v>
      </c>
      <c r="AQ47" s="11">
        <f t="shared" si="22"/>
        <v>1.2</v>
      </c>
      <c r="AR47" s="23">
        <f t="shared" si="22"/>
        <v>1.3599999999999759</v>
      </c>
    </row>
    <row r="48" spans="1:44" x14ac:dyDescent="0.3">
      <c r="A48" s="45" t="s">
        <v>5</v>
      </c>
      <c r="B48" s="13">
        <f>MEDIAN(B39:B43)</f>
        <v>78</v>
      </c>
      <c r="C48" s="24">
        <f>MEDIAN(C39:C43)</f>
        <v>66.000000000000014</v>
      </c>
      <c r="D48" s="13">
        <f t="shared" ref="D48:E48" si="23">MEDIAN(D39:D43)</f>
        <v>63.000000000000007</v>
      </c>
      <c r="E48" s="24">
        <f t="shared" si="23"/>
        <v>66.000000000000014</v>
      </c>
      <c r="F48" s="13">
        <f t="shared" ref="F48:V48" si="24">MEDIAN(F39:F43)</f>
        <v>24.000000000000004</v>
      </c>
      <c r="G48" s="24">
        <f t="shared" si="24"/>
        <v>98.999999999999986</v>
      </c>
      <c r="H48" s="13">
        <f t="shared" si="24"/>
        <v>80</v>
      </c>
      <c r="I48" s="24">
        <f t="shared" si="24"/>
        <v>90</v>
      </c>
      <c r="J48" s="13">
        <f t="shared" si="24"/>
        <v>60</v>
      </c>
      <c r="K48" s="24">
        <f t="shared" si="24"/>
        <v>103.99999999999999</v>
      </c>
      <c r="L48" s="45" t="s">
        <v>5</v>
      </c>
      <c r="M48" s="13">
        <f t="shared" si="24"/>
        <v>11</v>
      </c>
      <c r="N48" s="24">
        <f t="shared" si="24"/>
        <v>67</v>
      </c>
      <c r="O48" s="13">
        <f t="shared" si="24"/>
        <v>78</v>
      </c>
      <c r="P48" s="24">
        <f t="shared" si="24"/>
        <v>56</v>
      </c>
      <c r="Q48" s="13">
        <f t="shared" si="24"/>
        <v>23</v>
      </c>
      <c r="R48" s="24">
        <f t="shared" si="24"/>
        <v>49</v>
      </c>
      <c r="S48" s="13">
        <f t="shared" si="24"/>
        <v>63</v>
      </c>
      <c r="T48" s="24">
        <f t="shared" si="24"/>
        <v>74</v>
      </c>
      <c r="U48" s="13">
        <f t="shared" si="24"/>
        <v>66.000000000000014</v>
      </c>
      <c r="V48" s="24">
        <f t="shared" si="24"/>
        <v>60</v>
      </c>
      <c r="W48" s="45" t="s">
        <v>5</v>
      </c>
      <c r="X48" s="13">
        <f t="shared" ref="X48:AR48" si="25">MEDIAN(X39:X43)</f>
        <v>23.000000000000007</v>
      </c>
      <c r="Y48" s="24">
        <f t="shared" si="25"/>
        <v>91.000000000000014</v>
      </c>
      <c r="Z48" s="13">
        <f t="shared" si="25"/>
        <v>10.999999999999996</v>
      </c>
      <c r="AA48" s="24">
        <f t="shared" si="25"/>
        <v>26.999999999999993</v>
      </c>
      <c r="AB48" s="13">
        <f t="shared" si="25"/>
        <v>15</v>
      </c>
      <c r="AC48" s="24">
        <f t="shared" si="25"/>
        <v>46</v>
      </c>
      <c r="AD48" s="13">
        <f t="shared" si="25"/>
        <v>97</v>
      </c>
      <c r="AE48" s="24">
        <f t="shared" si="25"/>
        <v>113</v>
      </c>
      <c r="AF48" s="13">
        <f t="shared" si="25"/>
        <v>71.000000000000014</v>
      </c>
      <c r="AG48" s="24">
        <f t="shared" si="25"/>
        <v>56</v>
      </c>
      <c r="AH48" s="45" t="s">
        <v>5</v>
      </c>
      <c r="AI48" s="13">
        <f t="shared" si="25"/>
        <v>68.999999999999986</v>
      </c>
      <c r="AJ48" s="24">
        <f t="shared" si="25"/>
        <v>85</v>
      </c>
      <c r="AK48" s="13">
        <f t="shared" si="25"/>
        <v>50</v>
      </c>
      <c r="AL48" s="24">
        <f t="shared" si="25"/>
        <v>88.999999999999986</v>
      </c>
      <c r="AM48" s="13">
        <f t="shared" si="25"/>
        <v>41</v>
      </c>
      <c r="AN48" s="24">
        <f t="shared" si="25"/>
        <v>86.000000000000014</v>
      </c>
      <c r="AO48" s="13">
        <f t="shared" si="25"/>
        <v>75</v>
      </c>
      <c r="AP48" s="24">
        <f t="shared" si="25"/>
        <v>78.999999999999986</v>
      </c>
      <c r="AQ48" s="13">
        <f t="shared" si="25"/>
        <v>46.999999999999993</v>
      </c>
      <c r="AR48" s="24">
        <f t="shared" si="25"/>
        <v>78</v>
      </c>
    </row>
    <row r="49" spans="1:45" ht="15" thickBot="1" x14ac:dyDescent="0.35">
      <c r="A49" s="45" t="s">
        <v>67</v>
      </c>
      <c r="B49" s="21">
        <f>CONFIDENCE(0.05,B46,20)</f>
        <v>0.4469405538503875</v>
      </c>
      <c r="C49" s="25">
        <f t="shared" ref="C49:V49" si="26">CONFIDENCE(0.05,C46,20)</f>
        <v>1.0221921537699252</v>
      </c>
      <c r="D49" s="21">
        <f t="shared" si="26"/>
        <v>0.81285356440098722</v>
      </c>
      <c r="E49" s="25">
        <f t="shared" si="26"/>
        <v>1.4926641001921994</v>
      </c>
      <c r="F49" s="21">
        <f t="shared" si="26"/>
        <v>0.59448651078376613</v>
      </c>
      <c r="G49" s="25">
        <f t="shared" si="26"/>
        <v>2.2586405897977198</v>
      </c>
      <c r="H49" s="21">
        <f t="shared" si="26"/>
        <v>0.51109607688496683</v>
      </c>
      <c r="I49" s="25">
        <f t="shared" si="26"/>
        <v>0.52591352434595051</v>
      </c>
      <c r="J49" s="21">
        <f t="shared" si="26"/>
        <v>0.78398559381602251</v>
      </c>
      <c r="K49" s="25">
        <f t="shared" si="26"/>
        <v>1.2702018362022356</v>
      </c>
      <c r="L49" s="45" t="s">
        <v>67</v>
      </c>
      <c r="M49" s="21">
        <f t="shared" si="26"/>
        <v>0.87652254057657941</v>
      </c>
      <c r="N49" s="25">
        <f t="shared" si="26"/>
        <v>0.48009116763553078</v>
      </c>
      <c r="O49" s="21">
        <f t="shared" si="26"/>
        <v>0.4469405538503875</v>
      </c>
      <c r="P49" s="25">
        <f t="shared" si="26"/>
        <v>0.58141927747631772</v>
      </c>
      <c r="Q49" s="21">
        <f t="shared" si="26"/>
        <v>0.59448651078376813</v>
      </c>
      <c r="R49" s="25">
        <f t="shared" si="26"/>
        <v>0.64410989173817634</v>
      </c>
      <c r="S49" s="21">
        <f t="shared" si="26"/>
        <v>1.3747718864529885</v>
      </c>
      <c r="T49" s="25">
        <f t="shared" si="26"/>
        <v>0.61979503230456146</v>
      </c>
      <c r="U49" s="21">
        <f t="shared" si="26"/>
        <v>0.94404366763462733</v>
      </c>
      <c r="V49" s="25">
        <f t="shared" si="26"/>
        <v>0.59448651078376968</v>
      </c>
      <c r="W49" s="45" t="s">
        <v>67</v>
      </c>
      <c r="X49" s="21">
        <f t="shared" ref="X49:AR49" si="27">CONFIDENCE(0.05,X46,20)</f>
        <v>0.70121803246126579</v>
      </c>
      <c r="Y49" s="25">
        <f t="shared" si="27"/>
        <v>0.42940659449212065</v>
      </c>
      <c r="Z49" s="21">
        <f t="shared" si="27"/>
        <v>0.65592940772445341</v>
      </c>
      <c r="AA49" s="25">
        <f t="shared" si="27"/>
        <v>1.6304261724838403</v>
      </c>
      <c r="AB49" s="21">
        <f t="shared" si="27"/>
        <v>0.64410989173817712</v>
      </c>
      <c r="AC49" s="25">
        <f t="shared" si="27"/>
        <v>2.4698657063213516</v>
      </c>
      <c r="AD49" s="21">
        <f t="shared" si="27"/>
        <v>2.0443843075398536</v>
      </c>
      <c r="AE49" s="25">
        <f t="shared" si="27"/>
        <v>2.6499408907047091</v>
      </c>
      <c r="AF49" s="21">
        <f t="shared" si="27"/>
        <v>0.59448651078376935</v>
      </c>
      <c r="AG49" s="25">
        <f t="shared" si="27"/>
        <v>1.9203646705421245</v>
      </c>
      <c r="AH49" s="45" t="s">
        <v>67</v>
      </c>
      <c r="AI49" s="21">
        <f t="shared" si="27"/>
        <v>1.5532018991090368</v>
      </c>
      <c r="AJ49" s="25">
        <f t="shared" si="27"/>
        <v>0.51109607688496683</v>
      </c>
      <c r="AK49" s="21">
        <f t="shared" si="27"/>
        <v>0.32796470386222265</v>
      </c>
      <c r="AL49" s="25">
        <f t="shared" si="27"/>
        <v>0.58141927747631927</v>
      </c>
      <c r="AM49" s="21">
        <f t="shared" si="27"/>
        <v>0.6441098917381769</v>
      </c>
      <c r="AN49" s="25">
        <f t="shared" si="27"/>
        <v>0.59448651078376491</v>
      </c>
      <c r="AO49" s="21">
        <f t="shared" si="27"/>
        <v>0.91930459617730043</v>
      </c>
      <c r="AP49" s="25">
        <f t="shared" si="27"/>
        <v>0.65592940772444297</v>
      </c>
      <c r="AQ49" s="21">
        <f t="shared" si="27"/>
        <v>0.48009116763553078</v>
      </c>
      <c r="AR49" s="25">
        <f t="shared" si="27"/>
        <v>0.51109607688495884</v>
      </c>
    </row>
    <row r="50" spans="1:45" x14ac:dyDescent="0.3">
      <c r="A50" s="94" t="s">
        <v>90</v>
      </c>
      <c r="B50" s="121">
        <f>B45</f>
        <v>77.599999999999994</v>
      </c>
      <c r="C50" s="112">
        <f t="shared" ref="C50:V50" si="28">C45</f>
        <v>65.400000000000006</v>
      </c>
      <c r="D50" s="121">
        <f t="shared" si="28"/>
        <v>63.4</v>
      </c>
      <c r="E50" s="112">
        <f t="shared" si="28"/>
        <v>67</v>
      </c>
      <c r="F50" s="121">
        <f t="shared" si="28"/>
        <v>24.4</v>
      </c>
      <c r="G50" s="112">
        <f t="shared" si="28"/>
        <v>96.2</v>
      </c>
      <c r="H50" s="121">
        <f t="shared" si="28"/>
        <v>79.8</v>
      </c>
      <c r="I50" s="112">
        <f t="shared" si="28"/>
        <v>90.6</v>
      </c>
      <c r="J50" s="121">
        <f t="shared" si="28"/>
        <v>59</v>
      </c>
      <c r="K50" s="112">
        <f t="shared" si="28"/>
        <v>102</v>
      </c>
      <c r="L50" s="94" t="s">
        <v>90</v>
      </c>
      <c r="M50" s="121">
        <f t="shared" si="28"/>
        <v>11.000000000000004</v>
      </c>
      <c r="N50" s="112">
        <f t="shared" si="28"/>
        <v>67</v>
      </c>
      <c r="O50" s="121">
        <f t="shared" si="28"/>
        <v>77.599999999999994</v>
      </c>
      <c r="P50" s="112">
        <f t="shared" si="28"/>
        <v>56.2</v>
      </c>
      <c r="Q50" s="121">
        <f t="shared" si="28"/>
        <v>22.4</v>
      </c>
      <c r="R50" s="112">
        <f t="shared" si="28"/>
        <v>48.8</v>
      </c>
      <c r="S50" s="121">
        <f t="shared" si="28"/>
        <v>61.6</v>
      </c>
      <c r="T50" s="112">
        <f t="shared" si="28"/>
        <v>74</v>
      </c>
      <c r="U50" s="121">
        <f t="shared" si="28"/>
        <v>66.599999999999994</v>
      </c>
      <c r="V50" s="112">
        <f t="shared" si="28"/>
        <v>60.6</v>
      </c>
      <c r="W50" s="94" t="s">
        <v>90</v>
      </c>
      <c r="X50" s="121">
        <f t="shared" ref="X50:AR50" si="29">X45</f>
        <v>23.2</v>
      </c>
      <c r="Y50" s="112">
        <f t="shared" si="29"/>
        <v>90.8</v>
      </c>
      <c r="Z50" s="121">
        <f t="shared" si="29"/>
        <v>11.399999999999997</v>
      </c>
      <c r="AA50" s="112">
        <f t="shared" si="29"/>
        <v>27.6</v>
      </c>
      <c r="AB50" s="121">
        <f t="shared" si="29"/>
        <v>14.799999999999997</v>
      </c>
      <c r="AC50" s="112">
        <f t="shared" si="29"/>
        <v>48.8</v>
      </c>
      <c r="AD50" s="121">
        <f t="shared" si="29"/>
        <v>98.8</v>
      </c>
      <c r="AE50" s="112">
        <f t="shared" si="29"/>
        <v>113.8</v>
      </c>
      <c r="AF50" s="121">
        <f t="shared" si="29"/>
        <v>70.400000000000006</v>
      </c>
      <c r="AG50" s="112">
        <f t="shared" si="29"/>
        <v>57</v>
      </c>
      <c r="AH50" s="94" t="s">
        <v>90</v>
      </c>
      <c r="AI50" s="121">
        <f t="shared" si="29"/>
        <v>67.2</v>
      </c>
      <c r="AJ50" s="112">
        <f t="shared" si="29"/>
        <v>84.8</v>
      </c>
      <c r="AK50" s="121">
        <f t="shared" si="29"/>
        <v>49.8</v>
      </c>
      <c r="AL50" s="112">
        <f t="shared" si="29"/>
        <v>89.2</v>
      </c>
      <c r="AM50" s="121">
        <f t="shared" si="29"/>
        <v>41.8</v>
      </c>
      <c r="AN50" s="112">
        <f t="shared" si="29"/>
        <v>86.6</v>
      </c>
      <c r="AO50" s="121">
        <f t="shared" si="29"/>
        <v>76</v>
      </c>
      <c r="AP50" s="112">
        <f t="shared" si="29"/>
        <v>78.599999999999994</v>
      </c>
      <c r="AQ50" s="121">
        <f t="shared" si="29"/>
        <v>47</v>
      </c>
      <c r="AR50" s="112">
        <f t="shared" si="29"/>
        <v>77.8</v>
      </c>
    </row>
    <row r="51" spans="1:45" ht="15" thickBot="1" x14ac:dyDescent="0.35">
      <c r="A51" s="95"/>
      <c r="B51" s="122"/>
      <c r="C51" s="113"/>
      <c r="D51" s="122"/>
      <c r="E51" s="113"/>
      <c r="F51" s="122"/>
      <c r="G51" s="113"/>
      <c r="H51" s="122"/>
      <c r="I51" s="113"/>
      <c r="J51" s="122"/>
      <c r="K51" s="113"/>
      <c r="L51" s="95"/>
      <c r="M51" s="122"/>
      <c r="N51" s="113"/>
      <c r="O51" s="122"/>
      <c r="P51" s="113"/>
      <c r="Q51" s="122"/>
      <c r="R51" s="113"/>
      <c r="S51" s="122"/>
      <c r="T51" s="113"/>
      <c r="U51" s="122"/>
      <c r="V51" s="113"/>
      <c r="W51" s="95"/>
      <c r="X51" s="122"/>
      <c r="Y51" s="113"/>
      <c r="Z51" s="122"/>
      <c r="AA51" s="113"/>
      <c r="AB51" s="122"/>
      <c r="AC51" s="113"/>
      <c r="AD51" s="122"/>
      <c r="AE51" s="113"/>
      <c r="AF51" s="122"/>
      <c r="AG51" s="113"/>
      <c r="AH51" s="95"/>
      <c r="AI51" s="122"/>
      <c r="AJ51" s="113"/>
      <c r="AK51" s="122"/>
      <c r="AL51" s="113"/>
      <c r="AM51" s="122"/>
      <c r="AN51" s="113"/>
      <c r="AO51" s="122"/>
      <c r="AP51" s="113"/>
      <c r="AQ51" s="122"/>
      <c r="AR51" s="113"/>
    </row>
    <row r="53" spans="1:45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</row>
  </sheetData>
  <mergeCells count="229">
    <mergeCell ref="W50:W51"/>
    <mergeCell ref="X50:X51"/>
    <mergeCell ref="Y50:Y51"/>
    <mergeCell ref="AE37:AE38"/>
    <mergeCell ref="U37:U38"/>
    <mergeCell ref="V37:V38"/>
    <mergeCell ref="T50:T51"/>
    <mergeCell ref="U50:U51"/>
    <mergeCell ref="AQ50:AQ51"/>
    <mergeCell ref="AR50:AR51"/>
    <mergeCell ref="AG50:AG51"/>
    <mergeCell ref="AI50:AI51"/>
    <mergeCell ref="AJ50:AJ51"/>
    <mergeCell ref="AK50:AK51"/>
    <mergeCell ref="AL50:AL51"/>
    <mergeCell ref="AM50:AM51"/>
    <mergeCell ref="AN50:AN51"/>
    <mergeCell ref="AO50:AO51"/>
    <mergeCell ref="AP50:AP51"/>
    <mergeCell ref="O50:O51"/>
    <mergeCell ref="P50:P51"/>
    <mergeCell ref="Q50:Q51"/>
    <mergeCell ref="R50:R51"/>
    <mergeCell ref="S50:S51"/>
    <mergeCell ref="AK37:AK38"/>
    <mergeCell ref="AL37:AL38"/>
    <mergeCell ref="W37:W38"/>
    <mergeCell ref="X37:X38"/>
    <mergeCell ref="Y37:Y38"/>
    <mergeCell ref="Z37:Z38"/>
    <mergeCell ref="AA37:AA38"/>
    <mergeCell ref="AB37:AB38"/>
    <mergeCell ref="AC37:AC38"/>
    <mergeCell ref="AD37:AD38"/>
    <mergeCell ref="N50:N51"/>
    <mergeCell ref="M50:M51"/>
    <mergeCell ref="AP37:AP38"/>
    <mergeCell ref="AQ37:AQ38"/>
    <mergeCell ref="AR37:AR38"/>
    <mergeCell ref="AM37:AM38"/>
    <mergeCell ref="AN37:AN38"/>
    <mergeCell ref="AO37:AO38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AQ35:AR36"/>
    <mergeCell ref="A37:A38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K37:K38"/>
    <mergeCell ref="M37:M38"/>
    <mergeCell ref="N37:N38"/>
    <mergeCell ref="O37:O38"/>
    <mergeCell ref="P37:P38"/>
    <mergeCell ref="Q37:Q38"/>
    <mergeCell ref="R37:R38"/>
    <mergeCell ref="S37:S38"/>
    <mergeCell ref="T37:T38"/>
    <mergeCell ref="AG37:AG38"/>
    <mergeCell ref="AI37:AI38"/>
    <mergeCell ref="AJ37:AJ38"/>
    <mergeCell ref="B35:C36"/>
    <mergeCell ref="D35:E36"/>
    <mergeCell ref="F35:G36"/>
    <mergeCell ref="H35:I36"/>
    <mergeCell ref="J35:K36"/>
    <mergeCell ref="M35:N36"/>
    <mergeCell ref="O35:P36"/>
    <mergeCell ref="Q35:R36"/>
    <mergeCell ref="S35:T36"/>
    <mergeCell ref="AR21:AR22"/>
    <mergeCell ref="AK21:AK22"/>
    <mergeCell ref="AL21:AL22"/>
    <mergeCell ref="AM21:AM22"/>
    <mergeCell ref="S21:S22"/>
    <mergeCell ref="T21:T22"/>
    <mergeCell ref="U21:U22"/>
    <mergeCell ref="V21:V22"/>
    <mergeCell ref="A33:V34"/>
    <mergeCell ref="J21:J22"/>
    <mergeCell ref="K21:K22"/>
    <mergeCell ref="M21:M22"/>
    <mergeCell ref="N21:N22"/>
    <mergeCell ref="O21:O22"/>
    <mergeCell ref="P21:P22"/>
    <mergeCell ref="Q21:Q22"/>
    <mergeCell ref="AO21:AO22"/>
    <mergeCell ref="AQ21:AQ22"/>
    <mergeCell ref="A35:A36"/>
    <mergeCell ref="AQ6:AR7"/>
    <mergeCell ref="AR8:AR9"/>
    <mergeCell ref="AQ8:AQ9"/>
    <mergeCell ref="Z8:Z9"/>
    <mergeCell ref="AA8:AA9"/>
    <mergeCell ref="AL8:AL9"/>
    <mergeCell ref="AK6:AL7"/>
    <mergeCell ref="AP21:AP22"/>
    <mergeCell ref="AI35:AJ36"/>
    <mergeCell ref="AK35:AL36"/>
    <mergeCell ref="AM35:AN36"/>
    <mergeCell ref="AO35:AP36"/>
    <mergeCell ref="Z21:Z22"/>
    <mergeCell ref="W33:AR34"/>
    <mergeCell ref="W6:W7"/>
    <mergeCell ref="W8:W9"/>
    <mergeCell ref="W21:W22"/>
    <mergeCell ref="AD21:AD22"/>
    <mergeCell ref="AE21:AE22"/>
    <mergeCell ref="AF21:AF22"/>
    <mergeCell ref="AG21:AG22"/>
    <mergeCell ref="J50:J51"/>
    <mergeCell ref="K50:K51"/>
    <mergeCell ref="R21:R22"/>
    <mergeCell ref="AA21:AA22"/>
    <mergeCell ref="AB21:AB22"/>
    <mergeCell ref="AC21:AC22"/>
    <mergeCell ref="AN21:AN22"/>
    <mergeCell ref="Z50:Z51"/>
    <mergeCell ref="AA50:AA51"/>
    <mergeCell ref="AB50:AB51"/>
    <mergeCell ref="AC50:AC51"/>
    <mergeCell ref="AD50:AD51"/>
    <mergeCell ref="AE50:AE51"/>
    <mergeCell ref="AF50:AF51"/>
    <mergeCell ref="AF37:AF38"/>
    <mergeCell ref="AI21:AI22"/>
    <mergeCell ref="AJ21:AJ22"/>
    <mergeCell ref="X21:X22"/>
    <mergeCell ref="Y21:Y22"/>
    <mergeCell ref="A6:A7"/>
    <mergeCell ref="A8:A9"/>
    <mergeCell ref="I21:I22"/>
    <mergeCell ref="H21:H22"/>
    <mergeCell ref="G21:G22"/>
    <mergeCell ref="F21:F22"/>
    <mergeCell ref="E21:E22"/>
    <mergeCell ref="D21:D22"/>
    <mergeCell ref="C21:C22"/>
    <mergeCell ref="B21:B22"/>
    <mergeCell ref="A21:A22"/>
    <mergeCell ref="B6:C7"/>
    <mergeCell ref="D6:E7"/>
    <mergeCell ref="D8:D9"/>
    <mergeCell ref="E8:E9"/>
    <mergeCell ref="H6:I7"/>
    <mergeCell ref="F6:G7"/>
    <mergeCell ref="V50:V51"/>
    <mergeCell ref="AF6:AG7"/>
    <mergeCell ref="W4:AR5"/>
    <mergeCell ref="G8:G9"/>
    <mergeCell ref="V8:V9"/>
    <mergeCell ref="AH6:AH7"/>
    <mergeCell ref="AH8:AH9"/>
    <mergeCell ref="AH21:AH22"/>
    <mergeCell ref="AH35:AH36"/>
    <mergeCell ref="AH37:AH38"/>
    <mergeCell ref="AH50:AH51"/>
    <mergeCell ref="AD8:AD9"/>
    <mergeCell ref="AE8:AE9"/>
    <mergeCell ref="AF8:AF9"/>
    <mergeCell ref="AG8:AG9"/>
    <mergeCell ref="U6:V7"/>
    <mergeCell ref="U8:U9"/>
    <mergeCell ref="X8:X9"/>
    <mergeCell ref="Y8:Y9"/>
    <mergeCell ref="U35:V36"/>
    <mergeCell ref="W35:W36"/>
    <mergeCell ref="X35:Y36"/>
    <mergeCell ref="Z35:AA36"/>
    <mergeCell ref="AB35:AC36"/>
    <mergeCell ref="AD35:AE36"/>
    <mergeCell ref="AF35:AG36"/>
    <mergeCell ref="AO6:AP7"/>
    <mergeCell ref="AM6:AN7"/>
    <mergeCell ref="P8:P9"/>
    <mergeCell ref="K8:K9"/>
    <mergeCell ref="J8:J9"/>
    <mergeCell ref="S6:T7"/>
    <mergeCell ref="Q6:R7"/>
    <mergeCell ref="AO8:AO9"/>
    <mergeCell ref="AP8:AP9"/>
    <mergeCell ref="AM8:AM9"/>
    <mergeCell ref="AN8:AN9"/>
    <mergeCell ref="AK8:AK9"/>
    <mergeCell ref="AB6:AC7"/>
    <mergeCell ref="Z6:AA7"/>
    <mergeCell ref="B2:N2"/>
    <mergeCell ref="M6:N7"/>
    <mergeCell ref="AB8:AB9"/>
    <mergeCell ref="AC8:AC9"/>
    <mergeCell ref="AI8:AI9"/>
    <mergeCell ref="AJ8:AJ9"/>
    <mergeCell ref="S8:S9"/>
    <mergeCell ref="T8:T9"/>
    <mergeCell ref="Q8:Q9"/>
    <mergeCell ref="R8:R9"/>
    <mergeCell ref="O6:P7"/>
    <mergeCell ref="J6:K7"/>
    <mergeCell ref="M8:M9"/>
    <mergeCell ref="N8:N9"/>
    <mergeCell ref="AI6:AJ7"/>
    <mergeCell ref="B8:B9"/>
    <mergeCell ref="C8:C9"/>
    <mergeCell ref="I8:I9"/>
    <mergeCell ref="H8:H9"/>
    <mergeCell ref="O8:O9"/>
    <mergeCell ref="AD6:AE7"/>
    <mergeCell ref="X6:Y7"/>
    <mergeCell ref="A4:V5"/>
    <mergeCell ref="F8:F9"/>
    <mergeCell ref="L6:L7"/>
    <mergeCell ref="L8:L9"/>
    <mergeCell ref="L21:L22"/>
    <mergeCell ref="L35:L36"/>
    <mergeCell ref="L37:L38"/>
    <mergeCell ref="L50:L51"/>
  </mergeCells>
  <pageMargins left="0.7" right="0.7" top="0.75" bottom="0.75" header="0.3" footer="0.3"/>
  <pageSetup paperSize="9" scale="20" firstPageNumber="0" orientation="landscape" r:id="rId1"/>
  <colBreaks count="1" manualBreakCount="1">
    <brk id="19" max="1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95931-677C-48D3-A459-6E1CB6C44B72}">
  <dimension ref="C2:AC45"/>
  <sheetViews>
    <sheetView tabSelected="1" zoomScale="55" zoomScaleNormal="55" workbookViewId="0">
      <selection activeCell="AA29" sqref="AA29"/>
    </sheetView>
  </sheetViews>
  <sheetFormatPr defaultRowHeight="14.4" x14ac:dyDescent="0.3"/>
  <cols>
    <col min="3" max="3" width="16" customWidth="1"/>
    <col min="4" max="6" width="11.77734375" customWidth="1"/>
    <col min="7" max="7" width="10.88671875" customWidth="1"/>
    <col min="8" max="8" width="11.88671875" customWidth="1"/>
    <col min="9" max="9" width="10.88671875" customWidth="1"/>
    <col min="10" max="10" width="11.6640625" customWidth="1"/>
    <col min="11" max="11" width="10.6640625" customWidth="1"/>
  </cols>
  <sheetData>
    <row r="2" spans="3:29" ht="15" thickBot="1" x14ac:dyDescent="0.35"/>
    <row r="3" spans="3:29" ht="15" thickBot="1" x14ac:dyDescent="0.35">
      <c r="D3" s="171" t="s">
        <v>93</v>
      </c>
      <c r="E3" s="172"/>
      <c r="F3" s="169" t="s">
        <v>47</v>
      </c>
      <c r="G3" s="170"/>
    </row>
    <row r="4" spans="3:29" ht="15" thickBot="1" x14ac:dyDescent="0.35">
      <c r="C4" s="175" t="s">
        <v>74</v>
      </c>
      <c r="D4" s="150" t="s">
        <v>94</v>
      </c>
      <c r="E4" s="152" t="s">
        <v>95</v>
      </c>
      <c r="F4" s="140" t="s">
        <v>94</v>
      </c>
      <c r="G4" s="143" t="s">
        <v>95</v>
      </c>
      <c r="H4" s="148" t="s">
        <v>100</v>
      </c>
      <c r="I4" s="149"/>
      <c r="J4" s="148" t="s">
        <v>101</v>
      </c>
      <c r="K4" s="149"/>
    </row>
    <row r="5" spans="3:29" ht="23.4" customHeight="1" thickBot="1" x14ac:dyDescent="0.35">
      <c r="C5" s="176"/>
      <c r="D5" s="151"/>
      <c r="E5" s="153"/>
      <c r="F5" s="141"/>
      <c r="G5" s="144"/>
      <c r="H5" s="81" t="s">
        <v>94</v>
      </c>
      <c r="I5" s="2" t="s">
        <v>95</v>
      </c>
      <c r="J5" s="81" t="s">
        <v>94</v>
      </c>
      <c r="K5" s="2" t="s">
        <v>95</v>
      </c>
    </row>
    <row r="6" spans="3:29" x14ac:dyDescent="0.3">
      <c r="C6" s="177" t="s">
        <v>69</v>
      </c>
      <c r="D6" s="154">
        <v>61.160600000000002</v>
      </c>
      <c r="E6" s="156">
        <v>49.701999999999998</v>
      </c>
      <c r="F6" s="139">
        <v>77.599999999999994</v>
      </c>
      <c r="G6" s="145">
        <v>65.400000000000006</v>
      </c>
      <c r="H6" s="162">
        <f>ABS(D6-F6)</f>
        <v>16.439399999999992</v>
      </c>
      <c r="I6" s="167">
        <f>ABS(E6-G6)</f>
        <v>15.698000000000008</v>
      </c>
      <c r="J6" s="162">
        <v>78.815206185567021</v>
      </c>
      <c r="K6" s="164">
        <v>75.996941896024452</v>
      </c>
    </row>
    <row r="7" spans="3:29" x14ac:dyDescent="0.3">
      <c r="C7" s="173"/>
      <c r="D7" s="155">
        <v>61.160600000000002</v>
      </c>
      <c r="E7" s="157"/>
      <c r="F7" s="137"/>
      <c r="G7" s="146"/>
      <c r="H7" s="96"/>
      <c r="I7" s="97"/>
      <c r="J7" s="96"/>
      <c r="K7" s="166"/>
    </row>
    <row r="8" spans="3:29" x14ac:dyDescent="0.3">
      <c r="C8" s="173" t="s">
        <v>70</v>
      </c>
      <c r="D8" s="158">
        <v>49.682200000000002</v>
      </c>
      <c r="E8" s="157">
        <v>49.998399999999997</v>
      </c>
      <c r="F8" s="136">
        <v>63.4</v>
      </c>
      <c r="G8" s="146">
        <v>67</v>
      </c>
      <c r="H8" s="162">
        <f t="shared" ref="H8:I8" si="0">ABS(D8-F8)</f>
        <v>13.717799999999997</v>
      </c>
      <c r="I8" s="167">
        <f t="shared" si="0"/>
        <v>17.001600000000003</v>
      </c>
      <c r="J8" s="162">
        <v>78.36309148264985</v>
      </c>
      <c r="K8" s="164">
        <v>74.624477611940293</v>
      </c>
    </row>
    <row r="9" spans="3:29" x14ac:dyDescent="0.3">
      <c r="C9" s="173"/>
      <c r="D9" s="155"/>
      <c r="E9" s="157"/>
      <c r="F9" s="137"/>
      <c r="G9" s="146"/>
      <c r="H9" s="96"/>
      <c r="I9" s="97"/>
      <c r="J9" s="96"/>
      <c r="K9" s="166"/>
    </row>
    <row r="10" spans="3:29" x14ac:dyDescent="0.3">
      <c r="C10" s="173" t="s">
        <v>71</v>
      </c>
      <c r="D10" s="158">
        <v>17.576800000000002</v>
      </c>
      <c r="E10" s="157">
        <v>74.093800000000002</v>
      </c>
      <c r="F10" s="136">
        <v>24.4</v>
      </c>
      <c r="G10" s="146">
        <v>96.2</v>
      </c>
      <c r="H10" s="162">
        <f t="shared" ref="H10:I10" si="1">ABS(D10-F10)</f>
        <v>6.8231999999999964</v>
      </c>
      <c r="I10" s="167">
        <f t="shared" si="1"/>
        <v>22.106200000000001</v>
      </c>
      <c r="J10" s="162">
        <v>72.0360655737705</v>
      </c>
      <c r="K10" s="164">
        <v>77.02058212058212</v>
      </c>
    </row>
    <row r="11" spans="3:29" x14ac:dyDescent="0.3">
      <c r="C11" s="173"/>
      <c r="D11" s="155"/>
      <c r="E11" s="157"/>
      <c r="F11" s="137"/>
      <c r="G11" s="146"/>
      <c r="H11" s="96"/>
      <c r="I11" s="97"/>
      <c r="J11" s="96"/>
      <c r="K11" s="166"/>
      <c r="AC11" s="27"/>
    </row>
    <row r="12" spans="3:29" x14ac:dyDescent="0.3">
      <c r="C12" s="173" t="s">
        <v>72</v>
      </c>
      <c r="D12" s="158">
        <v>64.006</v>
      </c>
      <c r="E12" s="157">
        <v>73.544200000000004</v>
      </c>
      <c r="F12" s="136">
        <v>79.8</v>
      </c>
      <c r="G12" s="146">
        <v>90.6</v>
      </c>
      <c r="H12" s="162">
        <f t="shared" ref="H12:I12" si="2">ABS(D12-F12)</f>
        <v>15.793999999999997</v>
      </c>
      <c r="I12" s="167">
        <f t="shared" si="2"/>
        <v>17.055799999999991</v>
      </c>
      <c r="J12" s="162">
        <v>80.208020050125313</v>
      </c>
      <c r="K12" s="164">
        <v>81.174613686534229</v>
      </c>
      <c r="AC12" s="27"/>
    </row>
    <row r="13" spans="3:29" x14ac:dyDescent="0.3">
      <c r="C13" s="173"/>
      <c r="D13" s="155"/>
      <c r="E13" s="157"/>
      <c r="F13" s="137"/>
      <c r="G13" s="146"/>
      <c r="H13" s="96"/>
      <c r="I13" s="97"/>
      <c r="J13" s="96"/>
      <c r="K13" s="166"/>
      <c r="AC13" s="27"/>
    </row>
    <row r="14" spans="3:29" x14ac:dyDescent="0.3">
      <c r="C14" s="173" t="s">
        <v>73</v>
      </c>
      <c r="D14" s="158">
        <v>45.354599999999998</v>
      </c>
      <c r="E14" s="157">
        <v>84.912800000000004</v>
      </c>
      <c r="F14" s="136">
        <v>59</v>
      </c>
      <c r="G14" s="146">
        <v>102</v>
      </c>
      <c r="H14" s="162">
        <f t="shared" ref="H14:I14" si="3">ABS(D14-F14)</f>
        <v>13.645400000000002</v>
      </c>
      <c r="I14" s="167">
        <f t="shared" si="3"/>
        <v>17.087199999999996</v>
      </c>
      <c r="J14" s="162">
        <v>76.872203389830503</v>
      </c>
      <c r="K14" s="164">
        <v>83.247843137254904</v>
      </c>
      <c r="AC14" s="27"/>
    </row>
    <row r="15" spans="3:29" x14ac:dyDescent="0.3">
      <c r="C15" s="173"/>
      <c r="D15" s="155"/>
      <c r="E15" s="157"/>
      <c r="F15" s="137"/>
      <c r="G15" s="146"/>
      <c r="H15" s="96"/>
      <c r="I15" s="97"/>
      <c r="J15" s="96"/>
      <c r="K15" s="166"/>
      <c r="AC15" s="27"/>
    </row>
    <row r="16" spans="3:29" x14ac:dyDescent="0.3">
      <c r="C16" s="173" t="s">
        <v>75</v>
      </c>
      <c r="D16" s="158">
        <v>8.0622399999999992</v>
      </c>
      <c r="E16" s="157">
        <v>44.822400000000002</v>
      </c>
      <c r="F16" s="136">
        <v>11.000000000000004</v>
      </c>
      <c r="G16" s="146">
        <v>11.000000000000004</v>
      </c>
      <c r="H16" s="162">
        <f t="shared" ref="H16:I16" si="4">ABS(D16-F16)</f>
        <v>2.9377600000000044</v>
      </c>
      <c r="I16" s="167">
        <f t="shared" si="4"/>
        <v>33.822400000000002</v>
      </c>
      <c r="J16" s="162">
        <v>73.293090909090878</v>
      </c>
      <c r="K16" s="164">
        <v>407.47636363636354</v>
      </c>
      <c r="AC16" s="27"/>
    </row>
    <row r="17" spans="3:29" x14ac:dyDescent="0.3">
      <c r="C17" s="173"/>
      <c r="D17" s="155"/>
      <c r="E17" s="157"/>
      <c r="F17" s="137"/>
      <c r="G17" s="146"/>
      <c r="H17" s="96"/>
      <c r="I17" s="97"/>
      <c r="J17" s="96"/>
      <c r="K17" s="166"/>
      <c r="AC17" s="27"/>
    </row>
    <row r="18" spans="3:29" x14ac:dyDescent="0.3">
      <c r="C18" s="173" t="s">
        <v>76</v>
      </c>
      <c r="D18" s="158">
        <v>56.044399999999996</v>
      </c>
      <c r="E18" s="157">
        <v>40.333199999999998</v>
      </c>
      <c r="F18" s="136">
        <v>77.599999999999994</v>
      </c>
      <c r="G18" s="146">
        <v>56.2</v>
      </c>
      <c r="H18" s="162">
        <f t="shared" ref="H18:I18" si="5">ABS(D18-F18)</f>
        <v>21.555599999999998</v>
      </c>
      <c r="I18" s="167">
        <f t="shared" si="5"/>
        <v>15.866800000000005</v>
      </c>
      <c r="J18" s="162">
        <v>72.22216494845361</v>
      </c>
      <c r="K18" s="164">
        <v>71.767259786476856</v>
      </c>
      <c r="AC18" s="27"/>
    </row>
    <row r="19" spans="3:29" x14ac:dyDescent="0.3">
      <c r="C19" s="173"/>
      <c r="D19" s="155"/>
      <c r="E19" s="157"/>
      <c r="F19" s="137"/>
      <c r="G19" s="146"/>
      <c r="H19" s="96"/>
      <c r="I19" s="97"/>
      <c r="J19" s="96"/>
      <c r="K19" s="166"/>
      <c r="AC19" s="27"/>
    </row>
    <row r="20" spans="3:29" x14ac:dyDescent="0.3">
      <c r="C20" s="173" t="s">
        <v>77</v>
      </c>
      <c r="D20" s="158">
        <v>16.273199999999999</v>
      </c>
      <c r="E20" s="157">
        <v>37.274360000000001</v>
      </c>
      <c r="F20" s="136">
        <v>22.4</v>
      </c>
      <c r="G20" s="146">
        <v>48.8</v>
      </c>
      <c r="H20" s="162">
        <f t="shared" ref="H20:I20" si="6">ABS(D20-F20)</f>
        <v>6.1267999999999994</v>
      </c>
      <c r="I20" s="167">
        <f t="shared" si="6"/>
        <v>11.525639999999996</v>
      </c>
      <c r="J20" s="162">
        <v>72.648214285714289</v>
      </c>
      <c r="K20" s="164">
        <v>76.381885245901643</v>
      </c>
      <c r="AC20" s="27"/>
    </row>
    <row r="21" spans="3:29" x14ac:dyDescent="0.3">
      <c r="C21" s="173"/>
      <c r="D21" s="155"/>
      <c r="E21" s="157"/>
      <c r="F21" s="137"/>
      <c r="G21" s="146"/>
      <c r="H21" s="96"/>
      <c r="I21" s="97"/>
      <c r="J21" s="96"/>
      <c r="K21" s="166"/>
      <c r="AC21" s="27"/>
    </row>
    <row r="22" spans="3:29" x14ac:dyDescent="0.3">
      <c r="C22" s="173" t="s">
        <v>78</v>
      </c>
      <c r="D22" s="158">
        <v>51.789280000000005</v>
      </c>
      <c r="E22" s="157">
        <v>59.708399999999997</v>
      </c>
      <c r="F22" s="136">
        <v>61.6</v>
      </c>
      <c r="G22" s="146">
        <v>74</v>
      </c>
      <c r="H22" s="162">
        <f t="shared" ref="H22:I22" si="7">ABS(D22-F22)</f>
        <v>9.8107199999999963</v>
      </c>
      <c r="I22" s="167">
        <f t="shared" si="7"/>
        <v>14.291600000000003</v>
      </c>
      <c r="J22" s="162">
        <v>84.0735064935065</v>
      </c>
      <c r="K22" s="164">
        <v>80.687027027027028</v>
      </c>
      <c r="AC22" s="27"/>
    </row>
    <row r="23" spans="3:29" x14ac:dyDescent="0.3">
      <c r="C23" s="173"/>
      <c r="D23" s="155"/>
      <c r="E23" s="157"/>
      <c r="F23" s="137"/>
      <c r="G23" s="146"/>
      <c r="H23" s="96"/>
      <c r="I23" s="97"/>
      <c r="J23" s="96"/>
      <c r="K23" s="166"/>
      <c r="AC23" s="27"/>
    </row>
    <row r="24" spans="3:29" x14ac:dyDescent="0.3">
      <c r="C24" s="173" t="s">
        <v>79</v>
      </c>
      <c r="D24" s="158">
        <v>51.811</v>
      </c>
      <c r="E24" s="157">
        <v>49.691200000000002</v>
      </c>
      <c r="F24" s="136">
        <v>66.599999999999994</v>
      </c>
      <c r="G24" s="146">
        <v>60.6</v>
      </c>
      <c r="H24" s="162">
        <f t="shared" ref="H24:I24" si="8">ABS(D24-F24)</f>
        <v>14.788999999999994</v>
      </c>
      <c r="I24" s="167">
        <f t="shared" si="8"/>
        <v>10.908799999999999</v>
      </c>
      <c r="J24" s="162">
        <v>77.794294294294303</v>
      </c>
      <c r="K24" s="164">
        <v>81.998679867986795</v>
      </c>
      <c r="AC24" s="27"/>
    </row>
    <row r="25" spans="3:29" x14ac:dyDescent="0.3">
      <c r="C25" s="173"/>
      <c r="D25" s="155"/>
      <c r="E25" s="157"/>
      <c r="F25" s="137"/>
      <c r="G25" s="146"/>
      <c r="H25" s="96"/>
      <c r="I25" s="97"/>
      <c r="J25" s="96"/>
      <c r="K25" s="166"/>
      <c r="AC25" s="27"/>
    </row>
    <row r="26" spans="3:29" x14ac:dyDescent="0.3">
      <c r="C26" s="173" t="s">
        <v>80</v>
      </c>
      <c r="D26" s="159">
        <v>17.459200000000003</v>
      </c>
      <c r="E26" s="157">
        <v>73.457799999999992</v>
      </c>
      <c r="F26" s="138">
        <v>23.2</v>
      </c>
      <c r="G26" s="146">
        <v>90.8</v>
      </c>
      <c r="H26" s="162">
        <f t="shared" ref="H26:I26" si="9">ABS(D26-F26)</f>
        <v>5.7407999999999966</v>
      </c>
      <c r="I26" s="167">
        <f t="shared" si="9"/>
        <v>17.342200000000005</v>
      </c>
      <c r="J26" s="162">
        <v>75.255172413793119</v>
      </c>
      <c r="K26" s="164">
        <v>80.900660792951541</v>
      </c>
      <c r="AC26" s="27"/>
    </row>
    <row r="27" spans="3:29" x14ac:dyDescent="0.3">
      <c r="C27" s="173"/>
      <c r="D27" s="159"/>
      <c r="E27" s="157"/>
      <c r="F27" s="138"/>
      <c r="G27" s="146"/>
      <c r="H27" s="96"/>
      <c r="I27" s="97"/>
      <c r="J27" s="96"/>
      <c r="K27" s="166"/>
      <c r="AC27" s="27"/>
    </row>
    <row r="28" spans="3:29" x14ac:dyDescent="0.3">
      <c r="C28" s="173" t="s">
        <v>81</v>
      </c>
      <c r="D28" s="159">
        <v>6.617</v>
      </c>
      <c r="E28" s="157">
        <v>17.532999999999998</v>
      </c>
      <c r="F28" s="138">
        <v>11.399999999999997</v>
      </c>
      <c r="G28" s="146">
        <v>27.6</v>
      </c>
      <c r="H28" s="162">
        <f t="shared" ref="H28:I28" si="10">ABS(D28-F28)</f>
        <v>4.7829999999999968</v>
      </c>
      <c r="I28" s="167">
        <f t="shared" si="10"/>
        <v>10.067000000000004</v>
      </c>
      <c r="J28" s="162">
        <v>58.043859649122822</v>
      </c>
      <c r="K28" s="164">
        <v>63.525362318840571</v>
      </c>
      <c r="AC28" s="27"/>
    </row>
    <row r="29" spans="3:29" x14ac:dyDescent="0.3">
      <c r="C29" s="173"/>
      <c r="D29" s="159"/>
      <c r="E29" s="157"/>
      <c r="F29" s="138"/>
      <c r="G29" s="146"/>
      <c r="H29" s="96"/>
      <c r="I29" s="97"/>
      <c r="J29" s="96"/>
      <c r="K29" s="166"/>
      <c r="AC29" s="27"/>
    </row>
    <row r="30" spans="3:29" x14ac:dyDescent="0.3">
      <c r="C30" s="173" t="s">
        <v>82</v>
      </c>
      <c r="D30" s="159">
        <v>9.6103999999999985</v>
      </c>
      <c r="E30" s="157">
        <v>31.6342</v>
      </c>
      <c r="F30" s="138">
        <v>14.799999999999997</v>
      </c>
      <c r="G30" s="146">
        <v>48.8</v>
      </c>
      <c r="H30" s="162">
        <f t="shared" ref="H30:I30" si="11">ABS(D30-F30)</f>
        <v>5.1895999999999987</v>
      </c>
      <c r="I30" s="167">
        <f t="shared" si="11"/>
        <v>17.165799999999997</v>
      </c>
      <c r="J30" s="162">
        <v>64.935135135135141</v>
      </c>
      <c r="K30" s="164">
        <v>64.824180327868845</v>
      </c>
      <c r="AC30" s="27"/>
    </row>
    <row r="31" spans="3:29" x14ac:dyDescent="0.3">
      <c r="C31" s="173"/>
      <c r="D31" s="159"/>
      <c r="E31" s="157"/>
      <c r="F31" s="138"/>
      <c r="G31" s="146"/>
      <c r="H31" s="96"/>
      <c r="I31" s="97"/>
      <c r="J31" s="96"/>
      <c r="K31" s="166"/>
    </row>
    <row r="32" spans="3:29" x14ac:dyDescent="0.3">
      <c r="C32" s="173" t="s">
        <v>83</v>
      </c>
      <c r="D32" s="159">
        <v>56.8596</v>
      </c>
      <c r="E32" s="157">
        <v>64.724799999999988</v>
      </c>
      <c r="F32" s="138">
        <v>98.8</v>
      </c>
      <c r="G32" s="146">
        <v>113.8</v>
      </c>
      <c r="H32" s="162">
        <f t="shared" ref="H32:I32" si="12">ABS(D32-F32)</f>
        <v>41.940399999999997</v>
      </c>
      <c r="I32" s="167">
        <f t="shared" si="12"/>
        <v>49.075200000000009</v>
      </c>
      <c r="J32" s="162">
        <v>57.550202429149799</v>
      </c>
      <c r="K32" s="164">
        <v>56.875922671353237</v>
      </c>
    </row>
    <row r="33" spans="3:11" x14ac:dyDescent="0.3">
      <c r="C33" s="173"/>
      <c r="D33" s="159"/>
      <c r="E33" s="157"/>
      <c r="F33" s="138"/>
      <c r="G33" s="146"/>
      <c r="H33" s="96"/>
      <c r="I33" s="97"/>
      <c r="J33" s="96"/>
      <c r="K33" s="166"/>
    </row>
    <row r="34" spans="3:11" x14ac:dyDescent="0.3">
      <c r="C34" s="173" t="s">
        <v>84</v>
      </c>
      <c r="D34" s="159">
        <v>52.748199999999997</v>
      </c>
      <c r="E34" s="157">
        <v>44.927399999999999</v>
      </c>
      <c r="F34" s="138">
        <v>70.400000000000006</v>
      </c>
      <c r="G34" s="146">
        <v>57</v>
      </c>
      <c r="H34" s="162">
        <f t="shared" ref="H34:I34" si="13">ABS(D34-F34)</f>
        <v>17.651800000000009</v>
      </c>
      <c r="I34" s="167">
        <f t="shared" si="13"/>
        <v>12.072600000000001</v>
      </c>
      <c r="J34" s="162">
        <v>74.926420454545436</v>
      </c>
      <c r="K34" s="164">
        <v>78.820000000000007</v>
      </c>
    </row>
    <row r="35" spans="3:11" x14ac:dyDescent="0.3">
      <c r="C35" s="173"/>
      <c r="D35" s="159"/>
      <c r="E35" s="157"/>
      <c r="F35" s="138"/>
      <c r="G35" s="146"/>
      <c r="H35" s="96"/>
      <c r="I35" s="97"/>
      <c r="J35" s="96"/>
      <c r="K35" s="166"/>
    </row>
    <row r="36" spans="3:11" x14ac:dyDescent="0.3">
      <c r="C36" s="173" t="s">
        <v>85</v>
      </c>
      <c r="D36" s="159">
        <v>49.199399999999997</v>
      </c>
      <c r="E36" s="157">
        <v>66.779200000000003</v>
      </c>
      <c r="F36" s="138">
        <v>67.2</v>
      </c>
      <c r="G36" s="146">
        <v>84.8</v>
      </c>
      <c r="H36" s="162">
        <f t="shared" ref="H36:I36" si="14">ABS(D36-F36)</f>
        <v>18.000600000000006</v>
      </c>
      <c r="I36" s="167">
        <f t="shared" si="14"/>
        <v>18.020799999999994</v>
      </c>
      <c r="J36" s="162">
        <v>73.21339285714285</v>
      </c>
      <c r="K36" s="164">
        <v>78.749056603773596</v>
      </c>
    </row>
    <row r="37" spans="3:11" x14ac:dyDescent="0.3">
      <c r="C37" s="173"/>
      <c r="D37" s="159"/>
      <c r="E37" s="157"/>
      <c r="F37" s="138"/>
      <c r="G37" s="146"/>
      <c r="H37" s="96"/>
      <c r="I37" s="97"/>
      <c r="J37" s="96"/>
      <c r="K37" s="166"/>
    </row>
    <row r="38" spans="3:11" x14ac:dyDescent="0.3">
      <c r="C38" s="173" t="s">
        <v>86</v>
      </c>
      <c r="D38" s="159">
        <v>34.560600000000001</v>
      </c>
      <c r="E38" s="157">
        <v>70.837799999999987</v>
      </c>
      <c r="F38" s="138">
        <v>49.8</v>
      </c>
      <c r="G38" s="146">
        <v>89.2</v>
      </c>
      <c r="H38" s="162">
        <f t="shared" ref="H38:I38" si="15">ABS(D38-F38)</f>
        <v>15.239399999999996</v>
      </c>
      <c r="I38" s="167">
        <f t="shared" si="15"/>
        <v>18.362200000000016</v>
      </c>
      <c r="J38" s="162">
        <v>69.3987951807229</v>
      </c>
      <c r="K38" s="164">
        <v>79.414573991031375</v>
      </c>
    </row>
    <row r="39" spans="3:11" x14ac:dyDescent="0.3">
      <c r="C39" s="173"/>
      <c r="D39" s="159"/>
      <c r="E39" s="157"/>
      <c r="F39" s="138"/>
      <c r="G39" s="146"/>
      <c r="H39" s="96"/>
      <c r="I39" s="97"/>
      <c r="J39" s="96"/>
      <c r="K39" s="166"/>
    </row>
    <row r="40" spans="3:11" x14ac:dyDescent="0.3">
      <c r="C40" s="173" t="s">
        <v>87</v>
      </c>
      <c r="D40" s="158">
        <v>35.776800000000001</v>
      </c>
      <c r="E40" s="157">
        <v>67.132800000000003</v>
      </c>
      <c r="F40" s="136">
        <v>41.8</v>
      </c>
      <c r="G40" s="146">
        <v>86.6</v>
      </c>
      <c r="H40" s="162">
        <f t="shared" ref="H40:I40" si="16">ABS(D40-F40)</f>
        <v>6.0231999999999957</v>
      </c>
      <c r="I40" s="167">
        <f t="shared" si="16"/>
        <v>19.467199999999991</v>
      </c>
      <c r="J40" s="162">
        <v>85.590430622009578</v>
      </c>
      <c r="K40" s="164">
        <v>77.52055427251733</v>
      </c>
    </row>
    <row r="41" spans="3:11" x14ac:dyDescent="0.3">
      <c r="C41" s="173"/>
      <c r="D41" s="155"/>
      <c r="E41" s="157"/>
      <c r="F41" s="137"/>
      <c r="G41" s="146"/>
      <c r="H41" s="96"/>
      <c r="I41" s="97"/>
      <c r="J41" s="96"/>
      <c r="K41" s="166"/>
    </row>
    <row r="42" spans="3:11" x14ac:dyDescent="0.3">
      <c r="C42" s="173" t="s">
        <v>88</v>
      </c>
      <c r="D42" s="159">
        <v>60.602599999999995</v>
      </c>
      <c r="E42" s="157">
        <v>57.187599999999996</v>
      </c>
      <c r="F42" s="138">
        <v>76</v>
      </c>
      <c r="G42" s="146">
        <v>78.599999999999994</v>
      </c>
      <c r="H42" s="162">
        <f t="shared" ref="H42:I42" si="17">ABS(D42-F42)</f>
        <v>15.397400000000005</v>
      </c>
      <c r="I42" s="167">
        <f t="shared" si="17"/>
        <v>21.412399999999998</v>
      </c>
      <c r="J42" s="162">
        <v>79.740263157894731</v>
      </c>
      <c r="K42" s="164">
        <v>72.757760814249366</v>
      </c>
    </row>
    <row r="43" spans="3:11" x14ac:dyDescent="0.3">
      <c r="C43" s="173"/>
      <c r="D43" s="159"/>
      <c r="E43" s="157"/>
      <c r="F43" s="138"/>
      <c r="G43" s="146"/>
      <c r="H43" s="96"/>
      <c r="I43" s="97"/>
      <c r="J43" s="96"/>
      <c r="K43" s="166"/>
    </row>
    <row r="44" spans="3:11" x14ac:dyDescent="0.3">
      <c r="C44" s="173" t="s">
        <v>89</v>
      </c>
      <c r="D44" s="159">
        <v>35.8232</v>
      </c>
      <c r="E44" s="157">
        <v>69.977800000000002</v>
      </c>
      <c r="F44" s="138">
        <v>47</v>
      </c>
      <c r="G44" s="146">
        <v>77.8</v>
      </c>
      <c r="H44" s="162">
        <f t="shared" ref="H44:I44" si="18">ABS(D44-F44)</f>
        <v>11.1768</v>
      </c>
      <c r="I44" s="167">
        <f t="shared" si="18"/>
        <v>7.8221999999999952</v>
      </c>
      <c r="J44" s="162">
        <v>76.219574468085099</v>
      </c>
      <c r="K44" s="164">
        <v>89.945758354755796</v>
      </c>
    </row>
    <row r="45" spans="3:11" ht="15" thickBot="1" x14ac:dyDescent="0.35">
      <c r="C45" s="174"/>
      <c r="D45" s="160"/>
      <c r="E45" s="161"/>
      <c r="F45" s="142"/>
      <c r="G45" s="147"/>
      <c r="H45" s="163"/>
      <c r="I45" s="168"/>
      <c r="J45" s="163"/>
      <c r="K45" s="165"/>
    </row>
  </sheetData>
  <mergeCells count="189">
    <mergeCell ref="C4:C5"/>
    <mergeCell ref="F4:F5"/>
    <mergeCell ref="G4:G5"/>
    <mergeCell ref="C6:C7"/>
    <mergeCell ref="F6:F7"/>
    <mergeCell ref="G6:G7"/>
    <mergeCell ref="C12:C13"/>
    <mergeCell ref="F12:F13"/>
    <mergeCell ref="G12:G13"/>
    <mergeCell ref="C14:C15"/>
    <mergeCell ref="F14:F15"/>
    <mergeCell ref="G14:G15"/>
    <mergeCell ref="C8:C9"/>
    <mergeCell ref="F8:F9"/>
    <mergeCell ref="G8:G9"/>
    <mergeCell ref="C10:C11"/>
    <mergeCell ref="F10:F11"/>
    <mergeCell ref="G10:G11"/>
    <mergeCell ref="C20:C21"/>
    <mergeCell ref="F20:F21"/>
    <mergeCell ref="G20:G21"/>
    <mergeCell ref="C22:C23"/>
    <mergeCell ref="F22:F23"/>
    <mergeCell ref="G22:G23"/>
    <mergeCell ref="C16:C17"/>
    <mergeCell ref="F16:F17"/>
    <mergeCell ref="G16:G17"/>
    <mergeCell ref="C18:C19"/>
    <mergeCell ref="F18:F19"/>
    <mergeCell ref="G18:G19"/>
    <mergeCell ref="G34:G35"/>
    <mergeCell ref="C28:C29"/>
    <mergeCell ref="F28:F29"/>
    <mergeCell ref="G28:G29"/>
    <mergeCell ref="C30:C31"/>
    <mergeCell ref="F30:F31"/>
    <mergeCell ref="G30:G31"/>
    <mergeCell ref="C24:C25"/>
    <mergeCell ref="F24:F25"/>
    <mergeCell ref="G24:G25"/>
    <mergeCell ref="C26:C27"/>
    <mergeCell ref="F26:F27"/>
    <mergeCell ref="G26:G27"/>
    <mergeCell ref="C44:C45"/>
    <mergeCell ref="F44:F45"/>
    <mergeCell ref="G44:G45"/>
    <mergeCell ref="D4:D5"/>
    <mergeCell ref="E4:E5"/>
    <mergeCell ref="D6:D7"/>
    <mergeCell ref="E6:E7"/>
    <mergeCell ref="C40:C41"/>
    <mergeCell ref="F40:F41"/>
    <mergeCell ref="G40:G41"/>
    <mergeCell ref="C42:C43"/>
    <mergeCell ref="F42:F43"/>
    <mergeCell ref="G42:G43"/>
    <mergeCell ref="C36:C37"/>
    <mergeCell ref="F36:F37"/>
    <mergeCell ref="G36:G37"/>
    <mergeCell ref="C38:C39"/>
    <mergeCell ref="F38:F39"/>
    <mergeCell ref="G38:G39"/>
    <mergeCell ref="C32:C33"/>
    <mergeCell ref="F32:F33"/>
    <mergeCell ref="G32:G33"/>
    <mergeCell ref="C34:C35"/>
    <mergeCell ref="F34:F35"/>
    <mergeCell ref="D14:D15"/>
    <mergeCell ref="E14:E15"/>
    <mergeCell ref="H16:H17"/>
    <mergeCell ref="D16:D17"/>
    <mergeCell ref="E16:E17"/>
    <mergeCell ref="D8:D9"/>
    <mergeCell ref="E8:E9"/>
    <mergeCell ref="D10:D11"/>
    <mergeCell ref="E10:E11"/>
    <mergeCell ref="D12:D13"/>
    <mergeCell ref="E12:E13"/>
    <mergeCell ref="D28:D29"/>
    <mergeCell ref="E28:E29"/>
    <mergeCell ref="H22:H23"/>
    <mergeCell ref="D22:D23"/>
    <mergeCell ref="E22:E23"/>
    <mergeCell ref="H24:H25"/>
    <mergeCell ref="D24:D25"/>
    <mergeCell ref="E24:E25"/>
    <mergeCell ref="H18:H19"/>
    <mergeCell ref="D18:D19"/>
    <mergeCell ref="E18:E19"/>
    <mergeCell ref="H20:H21"/>
    <mergeCell ref="D20:D21"/>
    <mergeCell ref="E20:E21"/>
    <mergeCell ref="H44:H45"/>
    <mergeCell ref="D44:D45"/>
    <mergeCell ref="E44:E45"/>
    <mergeCell ref="H38:H39"/>
    <mergeCell ref="D38:D39"/>
    <mergeCell ref="E38:E39"/>
    <mergeCell ref="H40:H41"/>
    <mergeCell ref="D40:D41"/>
    <mergeCell ref="E40:E41"/>
    <mergeCell ref="F3:G3"/>
    <mergeCell ref="D3:E3"/>
    <mergeCell ref="H6:H7"/>
    <mergeCell ref="H8:H9"/>
    <mergeCell ref="H10:H11"/>
    <mergeCell ref="H12:H13"/>
    <mergeCell ref="H42:H43"/>
    <mergeCell ref="D42:D43"/>
    <mergeCell ref="E42:E43"/>
    <mergeCell ref="H34:H35"/>
    <mergeCell ref="D34:D35"/>
    <mergeCell ref="E34:E35"/>
    <mergeCell ref="H36:H37"/>
    <mergeCell ref="D36:D37"/>
    <mergeCell ref="E36:E37"/>
    <mergeCell ref="H30:H31"/>
    <mergeCell ref="D30:D31"/>
    <mergeCell ref="E30:E31"/>
    <mergeCell ref="H32:H33"/>
    <mergeCell ref="D32:D33"/>
    <mergeCell ref="E32:E33"/>
    <mergeCell ref="H26:H27"/>
    <mergeCell ref="D26:D27"/>
    <mergeCell ref="E26:E27"/>
    <mergeCell ref="H4:I4"/>
    <mergeCell ref="I32:I33"/>
    <mergeCell ref="I34:I35"/>
    <mergeCell ref="I36:I37"/>
    <mergeCell ref="I38:I39"/>
    <mergeCell ref="I40:I41"/>
    <mergeCell ref="I42:I43"/>
    <mergeCell ref="I20:I21"/>
    <mergeCell ref="I22:I23"/>
    <mergeCell ref="I24:I25"/>
    <mergeCell ref="I26:I27"/>
    <mergeCell ref="I28:I29"/>
    <mergeCell ref="I30:I31"/>
    <mergeCell ref="I6:I7"/>
    <mergeCell ref="I8:I9"/>
    <mergeCell ref="I10:I11"/>
    <mergeCell ref="I12:I13"/>
    <mergeCell ref="I14:I15"/>
    <mergeCell ref="I16:I17"/>
    <mergeCell ref="I18:I19"/>
    <mergeCell ref="H28:H29"/>
    <mergeCell ref="H14:H15"/>
    <mergeCell ref="J6:J7"/>
    <mergeCell ref="K6:K7"/>
    <mergeCell ref="J8:J9"/>
    <mergeCell ref="K8:K9"/>
    <mergeCell ref="J10:J11"/>
    <mergeCell ref="K10:K11"/>
    <mergeCell ref="J12:J13"/>
    <mergeCell ref="K12:K13"/>
    <mergeCell ref="I44:I45"/>
    <mergeCell ref="K22:K23"/>
    <mergeCell ref="J24:J25"/>
    <mergeCell ref="K24:K25"/>
    <mergeCell ref="J14:J15"/>
    <mergeCell ref="K14:K15"/>
    <mergeCell ref="J16:J17"/>
    <mergeCell ref="K16:K17"/>
    <mergeCell ref="J18:J19"/>
    <mergeCell ref="K18:K19"/>
    <mergeCell ref="J44:J45"/>
    <mergeCell ref="K44:K45"/>
    <mergeCell ref="J4:K4"/>
    <mergeCell ref="J38:J39"/>
    <mergeCell ref="K38:K39"/>
    <mergeCell ref="J40:J41"/>
    <mergeCell ref="K40:K41"/>
    <mergeCell ref="J42:J43"/>
    <mergeCell ref="K42:K43"/>
    <mergeCell ref="J32:J33"/>
    <mergeCell ref="K32:K33"/>
    <mergeCell ref="J34:J35"/>
    <mergeCell ref="K34:K35"/>
    <mergeCell ref="J36:J37"/>
    <mergeCell ref="K36:K37"/>
    <mergeCell ref="J26:J27"/>
    <mergeCell ref="K26:K27"/>
    <mergeCell ref="J28:J29"/>
    <mergeCell ref="K28:K29"/>
    <mergeCell ref="J30:J31"/>
    <mergeCell ref="K30:K31"/>
    <mergeCell ref="J20:J21"/>
    <mergeCell ref="K20:K21"/>
    <mergeCell ref="J22:J23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126A-1D09-4DFA-A901-915CBDE82086}">
  <dimension ref="A1:AO38"/>
  <sheetViews>
    <sheetView view="pageBreakPreview" zoomScale="55" zoomScaleNormal="55" zoomScaleSheetLayoutView="55" workbookViewId="0">
      <selection activeCell="A31" sqref="A31:K38"/>
    </sheetView>
  </sheetViews>
  <sheetFormatPr defaultRowHeight="14.4" x14ac:dyDescent="0.3"/>
  <sheetData>
    <row r="1" spans="1:41" ht="15" customHeight="1" x14ac:dyDescent="0.3"/>
    <row r="3" spans="1:41" ht="15" thickBot="1" x14ac:dyDescent="0.35"/>
    <row r="4" spans="1:41" ht="15" thickBot="1" x14ac:dyDescent="0.35">
      <c r="A4" s="178" t="s">
        <v>99</v>
      </c>
      <c r="B4" s="191" t="s">
        <v>69</v>
      </c>
      <c r="C4" s="191"/>
      <c r="D4" s="191" t="s">
        <v>70</v>
      </c>
      <c r="E4" s="191"/>
      <c r="F4" s="191" t="s">
        <v>71</v>
      </c>
      <c r="G4" s="191"/>
      <c r="H4" s="191" t="s">
        <v>72</v>
      </c>
      <c r="I4" s="191"/>
      <c r="J4" s="191" t="s">
        <v>73</v>
      </c>
      <c r="K4" s="191"/>
    </row>
    <row r="5" spans="1:41" ht="15" thickBot="1" x14ac:dyDescent="0.35">
      <c r="A5" s="179"/>
      <c r="B5" s="191"/>
      <c r="C5" s="191"/>
      <c r="D5" s="191"/>
      <c r="E5" s="191"/>
      <c r="F5" s="191"/>
      <c r="G5" s="191"/>
      <c r="H5" s="191"/>
      <c r="I5" s="191"/>
      <c r="J5" s="191"/>
      <c r="K5" s="191"/>
    </row>
    <row r="6" spans="1:41" x14ac:dyDescent="0.3">
      <c r="A6" s="72">
        <v>1</v>
      </c>
      <c r="B6" s="189">
        <v>1.24</v>
      </c>
      <c r="C6" s="190"/>
      <c r="D6" s="189">
        <v>0.56999999999999995</v>
      </c>
      <c r="E6" s="190"/>
      <c r="F6" s="189">
        <v>0.48</v>
      </c>
      <c r="G6" s="190"/>
      <c r="H6" s="189">
        <v>0.61</v>
      </c>
      <c r="I6" s="190"/>
      <c r="J6" s="189">
        <v>0.51</v>
      </c>
      <c r="K6" s="190"/>
    </row>
    <row r="7" spans="1:41" x14ac:dyDescent="0.3">
      <c r="A7" s="73">
        <v>2</v>
      </c>
      <c r="B7" s="186">
        <v>1.26</v>
      </c>
      <c r="C7" s="187"/>
      <c r="D7" s="186">
        <v>0.56999999999999995</v>
      </c>
      <c r="E7" s="187"/>
      <c r="F7" s="186">
        <v>0.47</v>
      </c>
      <c r="G7" s="187"/>
      <c r="H7" s="186">
        <v>0.61</v>
      </c>
      <c r="I7" s="187"/>
      <c r="J7" s="186">
        <v>0.51</v>
      </c>
      <c r="K7" s="187"/>
    </row>
    <row r="8" spans="1:41" x14ac:dyDescent="0.3">
      <c r="A8" s="73">
        <v>3</v>
      </c>
      <c r="B8" s="186">
        <v>1.25</v>
      </c>
      <c r="C8" s="187"/>
      <c r="D8" s="186">
        <v>0.56999999999999995</v>
      </c>
      <c r="E8" s="187"/>
      <c r="F8" s="186">
        <v>0.48</v>
      </c>
      <c r="G8" s="187"/>
      <c r="H8" s="186">
        <v>0.6</v>
      </c>
      <c r="I8" s="187"/>
      <c r="J8" s="186">
        <v>0.52</v>
      </c>
      <c r="K8" s="187"/>
    </row>
    <row r="9" spans="1:41" x14ac:dyDescent="0.3">
      <c r="A9" s="73">
        <v>4</v>
      </c>
      <c r="B9" s="186">
        <v>1.23</v>
      </c>
      <c r="C9" s="187"/>
      <c r="D9" s="186">
        <v>0.55000000000000004</v>
      </c>
      <c r="E9" s="187"/>
      <c r="F9" s="186">
        <v>0.47</v>
      </c>
      <c r="G9" s="187"/>
      <c r="H9" s="186">
        <v>0.57999999999999996</v>
      </c>
      <c r="I9" s="187"/>
      <c r="J9" s="186">
        <v>0.52</v>
      </c>
      <c r="K9" s="187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</row>
    <row r="10" spans="1:41" ht="15" thickBot="1" x14ac:dyDescent="0.35">
      <c r="A10" s="74">
        <v>5</v>
      </c>
      <c r="B10" s="184">
        <v>1.24</v>
      </c>
      <c r="C10" s="185"/>
      <c r="D10" s="184">
        <v>0.55000000000000004</v>
      </c>
      <c r="E10" s="185"/>
      <c r="F10" s="184">
        <v>0.48</v>
      </c>
      <c r="G10" s="185"/>
      <c r="H10" s="184">
        <v>0.57999999999999996</v>
      </c>
      <c r="I10" s="185"/>
      <c r="J10" s="184">
        <v>0.49</v>
      </c>
      <c r="K10" s="185"/>
    </row>
    <row r="11" spans="1:41" ht="15" thickBot="1" x14ac:dyDescent="0.35">
      <c r="A11" s="75" t="s">
        <v>2</v>
      </c>
      <c r="B11" s="181">
        <f t="shared" ref="B11" si="0">AVERAGE(B6:C10)</f>
        <v>1.2440000000000002</v>
      </c>
      <c r="C11" s="182"/>
      <c r="D11" s="181">
        <f>AVERAGE(D6:E10)</f>
        <v>0.56199999999999994</v>
      </c>
      <c r="E11" s="182"/>
      <c r="F11" s="181">
        <f t="shared" ref="F11" si="1">AVERAGE(F6:G10)</f>
        <v>0.47599999999999998</v>
      </c>
      <c r="G11" s="182"/>
      <c r="H11" s="181">
        <f t="shared" ref="H11" si="2">AVERAGE(H6:I10)</f>
        <v>0.59599999999999997</v>
      </c>
      <c r="I11" s="182"/>
      <c r="J11" s="181">
        <f t="shared" ref="J11" si="3">AVERAGE(J6:K10)</f>
        <v>0.51</v>
      </c>
      <c r="K11" s="182"/>
    </row>
    <row r="12" spans="1:41" ht="15" thickBot="1" x14ac:dyDescent="0.35">
      <c r="A12" s="76"/>
    </row>
    <row r="13" spans="1:41" ht="15" thickBot="1" x14ac:dyDescent="0.35">
      <c r="A13" s="178" t="s">
        <v>99</v>
      </c>
      <c r="B13" s="198" t="s">
        <v>75</v>
      </c>
      <c r="C13" s="198"/>
      <c r="D13" s="191" t="s">
        <v>76</v>
      </c>
      <c r="E13" s="197"/>
      <c r="F13" s="191" t="s">
        <v>77</v>
      </c>
      <c r="G13" s="191"/>
      <c r="H13" s="191" t="s">
        <v>78</v>
      </c>
      <c r="I13" s="191"/>
      <c r="J13" s="192" t="s">
        <v>79</v>
      </c>
      <c r="K13" s="193"/>
    </row>
    <row r="14" spans="1:41" ht="15" thickBot="1" x14ac:dyDescent="0.35">
      <c r="A14" s="179"/>
      <c r="B14" s="198"/>
      <c r="C14" s="198"/>
      <c r="D14" s="191"/>
      <c r="E14" s="197"/>
      <c r="F14" s="191"/>
      <c r="G14" s="191"/>
      <c r="H14" s="191"/>
      <c r="I14" s="191"/>
      <c r="J14" s="194"/>
      <c r="K14" s="195"/>
    </row>
    <row r="15" spans="1:41" x14ac:dyDescent="0.3">
      <c r="A15" s="77">
        <v>1</v>
      </c>
      <c r="B15" s="189">
        <v>0.5</v>
      </c>
      <c r="C15" s="196"/>
      <c r="D15" s="189">
        <v>0.6</v>
      </c>
      <c r="E15" s="190"/>
      <c r="F15" s="189">
        <v>0.39</v>
      </c>
      <c r="G15" s="190"/>
      <c r="H15" s="189">
        <v>0.56999999999999995</v>
      </c>
      <c r="I15" s="190"/>
      <c r="J15" s="189">
        <v>0.7</v>
      </c>
      <c r="K15" s="190"/>
    </row>
    <row r="16" spans="1:41" x14ac:dyDescent="0.3">
      <c r="A16" s="78">
        <v>2</v>
      </c>
      <c r="B16" s="186">
        <v>0.48</v>
      </c>
      <c r="C16" s="135"/>
      <c r="D16" s="186">
        <v>0.59</v>
      </c>
      <c r="E16" s="187"/>
      <c r="F16" s="186">
        <v>0.38</v>
      </c>
      <c r="G16" s="187"/>
      <c r="H16" s="186">
        <v>0.57999999999999996</v>
      </c>
      <c r="I16" s="187"/>
      <c r="J16" s="186">
        <v>0.7</v>
      </c>
      <c r="K16" s="187"/>
    </row>
    <row r="17" spans="1:11" x14ac:dyDescent="0.3">
      <c r="A17" s="78">
        <v>3</v>
      </c>
      <c r="B17" s="186">
        <v>0.48</v>
      </c>
      <c r="C17" s="135"/>
      <c r="D17" s="186">
        <v>0.57999999999999996</v>
      </c>
      <c r="E17" s="187"/>
      <c r="F17" s="186">
        <v>0.4</v>
      </c>
      <c r="G17" s="187"/>
      <c r="H17" s="186">
        <v>0.59</v>
      </c>
      <c r="I17" s="187"/>
      <c r="J17" s="186">
        <v>0.67</v>
      </c>
      <c r="K17" s="187"/>
    </row>
    <row r="18" spans="1:11" x14ac:dyDescent="0.3">
      <c r="A18" s="78">
        <v>4</v>
      </c>
      <c r="B18" s="186">
        <v>0.5</v>
      </c>
      <c r="C18" s="135"/>
      <c r="D18" s="186">
        <v>0.56000000000000005</v>
      </c>
      <c r="E18" s="187"/>
      <c r="F18" s="186">
        <v>0.39</v>
      </c>
      <c r="G18" s="187"/>
      <c r="H18" s="186">
        <v>0.57999999999999996</v>
      </c>
      <c r="I18" s="187"/>
      <c r="J18" s="186">
        <v>0.67</v>
      </c>
      <c r="K18" s="187"/>
    </row>
    <row r="19" spans="1:11" ht="15" thickBot="1" x14ac:dyDescent="0.35">
      <c r="A19" s="79">
        <v>5</v>
      </c>
      <c r="B19" s="184">
        <v>0.5</v>
      </c>
      <c r="C19" s="188"/>
      <c r="D19" s="184">
        <v>0.56999999999999995</v>
      </c>
      <c r="E19" s="185"/>
      <c r="F19" s="184">
        <v>0.39</v>
      </c>
      <c r="G19" s="185"/>
      <c r="H19" s="184">
        <v>0.59</v>
      </c>
      <c r="I19" s="185"/>
      <c r="J19" s="184">
        <v>0.68</v>
      </c>
      <c r="K19" s="185"/>
    </row>
    <row r="20" spans="1:11" ht="15" thickBot="1" x14ac:dyDescent="0.35">
      <c r="A20" s="80" t="s">
        <v>2</v>
      </c>
      <c r="B20" s="181">
        <f t="shared" ref="B20" si="4">AVERAGE(B15:C19)</f>
        <v>0.49199999999999999</v>
      </c>
      <c r="C20" s="183"/>
      <c r="D20" s="181">
        <f t="shared" ref="D20" si="5">AVERAGE(D15:E19)</f>
        <v>0.57999999999999996</v>
      </c>
      <c r="E20" s="182"/>
      <c r="F20" s="181">
        <f t="shared" ref="F20" si="6">AVERAGE(F15:G19)</f>
        <v>0.39</v>
      </c>
      <c r="G20" s="182"/>
      <c r="H20" s="181">
        <f>AVERAGE(H15:I19)</f>
        <v>0.58199999999999996</v>
      </c>
      <c r="I20" s="182"/>
      <c r="J20" s="181">
        <f t="shared" ref="J20" si="7">AVERAGE(J15:K19)</f>
        <v>0.68399999999999994</v>
      </c>
      <c r="K20" s="182"/>
    </row>
    <row r="21" spans="1:11" ht="15" thickBot="1" x14ac:dyDescent="0.35">
      <c r="A21" s="76"/>
    </row>
    <row r="22" spans="1:11" ht="15" thickBot="1" x14ac:dyDescent="0.35">
      <c r="A22" s="178" t="s">
        <v>99</v>
      </c>
      <c r="B22" s="191" t="s">
        <v>80</v>
      </c>
      <c r="C22" s="191"/>
      <c r="D22" s="192" t="s">
        <v>81</v>
      </c>
      <c r="E22" s="193"/>
      <c r="F22" s="192" t="s">
        <v>82</v>
      </c>
      <c r="G22" s="193"/>
      <c r="H22" s="191" t="s">
        <v>83</v>
      </c>
      <c r="I22" s="191"/>
      <c r="J22" s="191" t="s">
        <v>84</v>
      </c>
      <c r="K22" s="191"/>
    </row>
    <row r="23" spans="1:11" ht="15" thickBot="1" x14ac:dyDescent="0.35">
      <c r="A23" s="179"/>
      <c r="B23" s="191"/>
      <c r="C23" s="191"/>
      <c r="D23" s="194"/>
      <c r="E23" s="195"/>
      <c r="F23" s="194"/>
      <c r="G23" s="195"/>
      <c r="H23" s="191"/>
      <c r="I23" s="191"/>
      <c r="J23" s="191"/>
      <c r="K23" s="191"/>
    </row>
    <row r="24" spans="1:11" x14ac:dyDescent="0.3">
      <c r="A24" s="77">
        <v>1</v>
      </c>
      <c r="B24" s="189">
        <v>0.77</v>
      </c>
      <c r="C24" s="190"/>
      <c r="D24" s="189">
        <v>0.45</v>
      </c>
      <c r="E24" s="190"/>
      <c r="F24" s="189">
        <v>0.61</v>
      </c>
      <c r="G24" s="190"/>
      <c r="H24" s="189">
        <v>0.9</v>
      </c>
      <c r="I24" s="190"/>
      <c r="J24" s="189">
        <v>1.03</v>
      </c>
      <c r="K24" s="190"/>
    </row>
    <row r="25" spans="1:11" x14ac:dyDescent="0.3">
      <c r="A25" s="78">
        <v>2</v>
      </c>
      <c r="B25" s="186">
        <v>0.77</v>
      </c>
      <c r="C25" s="187"/>
      <c r="D25" s="186">
        <v>0.45</v>
      </c>
      <c r="E25" s="187"/>
      <c r="F25" s="186">
        <v>0.61</v>
      </c>
      <c r="G25" s="187"/>
      <c r="H25" s="186">
        <v>0.9</v>
      </c>
      <c r="I25" s="187"/>
      <c r="J25" s="186">
        <v>0.97</v>
      </c>
      <c r="K25" s="187"/>
    </row>
    <row r="26" spans="1:11" x14ac:dyDescent="0.3">
      <c r="A26" s="78">
        <v>3</v>
      </c>
      <c r="B26" s="186">
        <v>0.73</v>
      </c>
      <c r="C26" s="187"/>
      <c r="D26" s="186">
        <v>0.44</v>
      </c>
      <c r="E26" s="187"/>
      <c r="F26" s="186">
        <v>0.61</v>
      </c>
      <c r="G26" s="187"/>
      <c r="H26" s="186">
        <v>0.89</v>
      </c>
      <c r="I26" s="187"/>
      <c r="J26" s="186">
        <v>0.99</v>
      </c>
      <c r="K26" s="187"/>
    </row>
    <row r="27" spans="1:11" x14ac:dyDescent="0.3">
      <c r="A27" s="78">
        <v>4</v>
      </c>
      <c r="B27" s="186">
        <v>0.74</v>
      </c>
      <c r="C27" s="187"/>
      <c r="D27" s="186">
        <v>0.46</v>
      </c>
      <c r="E27" s="187"/>
      <c r="F27" s="186">
        <v>0.61</v>
      </c>
      <c r="G27" s="187"/>
      <c r="H27" s="186">
        <v>0.9</v>
      </c>
      <c r="I27" s="187"/>
      <c r="J27" s="186">
        <v>1.01</v>
      </c>
      <c r="K27" s="187"/>
    </row>
    <row r="28" spans="1:11" ht="15" thickBot="1" x14ac:dyDescent="0.35">
      <c r="A28" s="79">
        <v>5</v>
      </c>
      <c r="B28" s="184">
        <v>0.76</v>
      </c>
      <c r="C28" s="185"/>
      <c r="D28" s="184">
        <v>0.44</v>
      </c>
      <c r="E28" s="185"/>
      <c r="F28" s="184">
        <v>0.61</v>
      </c>
      <c r="G28" s="185"/>
      <c r="H28" s="184">
        <v>0.9</v>
      </c>
      <c r="I28" s="185"/>
      <c r="J28" s="184">
        <v>0.97</v>
      </c>
      <c r="K28" s="185"/>
    </row>
    <row r="29" spans="1:11" ht="15" thickBot="1" x14ac:dyDescent="0.35">
      <c r="A29" s="80" t="s">
        <v>2</v>
      </c>
      <c r="B29" s="181">
        <f t="shared" ref="B29" si="8">AVERAGE(B24:C28)</f>
        <v>0.75399999999999989</v>
      </c>
      <c r="C29" s="182"/>
      <c r="D29" s="181">
        <f t="shared" ref="D29" si="9">AVERAGE(D24:E28)</f>
        <v>0.44800000000000006</v>
      </c>
      <c r="E29" s="182"/>
      <c r="F29" s="181">
        <f t="shared" ref="F29" si="10">AVERAGE(F24:G28)</f>
        <v>0.61</v>
      </c>
      <c r="G29" s="182"/>
      <c r="H29" s="181">
        <f t="shared" ref="H29" si="11">AVERAGE(H24:I28)</f>
        <v>0.89800000000000002</v>
      </c>
      <c r="I29" s="182"/>
      <c r="J29" s="181">
        <f t="shared" ref="J29" si="12">AVERAGE(J24:K28)</f>
        <v>0.99399999999999999</v>
      </c>
      <c r="K29" s="182"/>
    </row>
    <row r="30" spans="1:11" ht="15" thickBot="1" x14ac:dyDescent="0.35"/>
    <row r="31" spans="1:11" ht="15" thickBot="1" x14ac:dyDescent="0.35">
      <c r="A31" s="178" t="s">
        <v>99</v>
      </c>
      <c r="B31" s="192" t="s">
        <v>85</v>
      </c>
      <c r="C31" s="193"/>
      <c r="D31" s="191" t="s">
        <v>86</v>
      </c>
      <c r="E31" s="191"/>
      <c r="F31" s="191" t="s">
        <v>87</v>
      </c>
      <c r="G31" s="191"/>
      <c r="H31" s="191" t="s">
        <v>88</v>
      </c>
      <c r="I31" s="191"/>
      <c r="J31" s="191" t="s">
        <v>89</v>
      </c>
      <c r="K31" s="191"/>
    </row>
    <row r="32" spans="1:11" ht="15" thickBot="1" x14ac:dyDescent="0.35">
      <c r="A32" s="179"/>
      <c r="B32" s="194"/>
      <c r="C32" s="195"/>
      <c r="D32" s="191"/>
      <c r="E32" s="191"/>
      <c r="F32" s="191"/>
      <c r="G32" s="191"/>
      <c r="H32" s="191"/>
      <c r="I32" s="191"/>
      <c r="J32" s="191"/>
      <c r="K32" s="191"/>
    </row>
    <row r="33" spans="1:11" x14ac:dyDescent="0.3">
      <c r="A33" s="77">
        <v>1</v>
      </c>
      <c r="B33" s="189">
        <v>0.64</v>
      </c>
      <c r="C33" s="190"/>
      <c r="D33" s="189">
        <v>0.45</v>
      </c>
      <c r="E33" s="190"/>
      <c r="F33" s="189">
        <v>0.47</v>
      </c>
      <c r="G33" s="190"/>
      <c r="H33" s="189">
        <v>0.52</v>
      </c>
      <c r="I33" s="190"/>
      <c r="J33" s="189">
        <v>0.48</v>
      </c>
      <c r="K33" s="190"/>
    </row>
    <row r="34" spans="1:11" x14ac:dyDescent="0.3">
      <c r="A34" s="78">
        <v>2</v>
      </c>
      <c r="B34" s="186">
        <v>0.62</v>
      </c>
      <c r="C34" s="187"/>
      <c r="D34" s="186">
        <v>0.44</v>
      </c>
      <c r="E34" s="187"/>
      <c r="F34" s="186">
        <v>0.46</v>
      </c>
      <c r="G34" s="187"/>
      <c r="H34" s="186">
        <v>0.53</v>
      </c>
      <c r="I34" s="187"/>
      <c r="J34" s="186">
        <v>0.48</v>
      </c>
      <c r="K34" s="187"/>
    </row>
    <row r="35" spans="1:11" x14ac:dyDescent="0.3">
      <c r="A35" s="78">
        <v>3</v>
      </c>
      <c r="B35" s="186">
        <v>0.64</v>
      </c>
      <c r="C35" s="187"/>
      <c r="D35" s="186">
        <v>0.45</v>
      </c>
      <c r="E35" s="187"/>
      <c r="F35" s="186">
        <v>0.46</v>
      </c>
      <c r="G35" s="187"/>
      <c r="H35" s="186">
        <v>0.53</v>
      </c>
      <c r="I35" s="187"/>
      <c r="J35" s="186">
        <v>0.48</v>
      </c>
      <c r="K35" s="187"/>
    </row>
    <row r="36" spans="1:11" x14ac:dyDescent="0.3">
      <c r="A36" s="78">
        <v>4</v>
      </c>
      <c r="B36" s="186">
        <v>0.65</v>
      </c>
      <c r="C36" s="187"/>
      <c r="D36" s="186">
        <v>0.45</v>
      </c>
      <c r="E36" s="187"/>
      <c r="F36" s="186">
        <v>0.48</v>
      </c>
      <c r="G36" s="187"/>
      <c r="H36" s="186">
        <v>0.52</v>
      </c>
      <c r="I36" s="187"/>
      <c r="J36" s="186">
        <v>0.49</v>
      </c>
      <c r="K36" s="187"/>
    </row>
    <row r="37" spans="1:11" ht="15" thickBot="1" x14ac:dyDescent="0.35">
      <c r="A37" s="79">
        <v>5</v>
      </c>
      <c r="B37" s="184">
        <v>0.65</v>
      </c>
      <c r="C37" s="185"/>
      <c r="D37" s="184">
        <v>0.46</v>
      </c>
      <c r="E37" s="185"/>
      <c r="F37" s="184">
        <v>0.45</v>
      </c>
      <c r="G37" s="185"/>
      <c r="H37" s="184">
        <v>0.53</v>
      </c>
      <c r="I37" s="185"/>
      <c r="J37" s="184">
        <v>0.47</v>
      </c>
      <c r="K37" s="185"/>
    </row>
    <row r="38" spans="1:11" ht="15" thickBot="1" x14ac:dyDescent="0.35">
      <c r="A38" s="80" t="s">
        <v>2</v>
      </c>
      <c r="B38" s="181">
        <f t="shared" ref="B38" si="13">AVERAGE(B33:C37)</f>
        <v>0.6399999999999999</v>
      </c>
      <c r="C38" s="182"/>
      <c r="D38" s="181">
        <f t="shared" ref="D38" si="14">AVERAGE(D33:E37)</f>
        <v>0.45</v>
      </c>
      <c r="E38" s="182"/>
      <c r="F38" s="181">
        <f t="shared" ref="F38" si="15">AVERAGE(F33:G37)</f>
        <v>0.46399999999999997</v>
      </c>
      <c r="G38" s="182"/>
      <c r="H38" s="181">
        <f t="shared" ref="H38" si="16">AVERAGE(H33:I37)</f>
        <v>0.52600000000000002</v>
      </c>
      <c r="I38" s="182"/>
      <c r="J38" s="181">
        <f t="shared" ref="J38" si="17">AVERAGE(J33:K37)</f>
        <v>0.48</v>
      </c>
      <c r="K38" s="182"/>
    </row>
  </sheetData>
  <mergeCells count="159">
    <mergeCell ref="D4:E5"/>
    <mergeCell ref="B22:C23"/>
    <mergeCell ref="D31:E32"/>
    <mergeCell ref="J13:K14"/>
    <mergeCell ref="F4:G5"/>
    <mergeCell ref="J22:K23"/>
    <mergeCell ref="H15:I15"/>
    <mergeCell ref="F15:G15"/>
    <mergeCell ref="B15:C15"/>
    <mergeCell ref="F24:G24"/>
    <mergeCell ref="D24:E24"/>
    <mergeCell ref="D15:E15"/>
    <mergeCell ref="J6:K6"/>
    <mergeCell ref="H22:I23"/>
    <mergeCell ref="D13:E14"/>
    <mergeCell ref="J4:K5"/>
    <mergeCell ref="H31:I32"/>
    <mergeCell ref="F31:G32"/>
    <mergeCell ref="B4:C5"/>
    <mergeCell ref="H4:I5"/>
    <mergeCell ref="H13:I14"/>
    <mergeCell ref="F13:G14"/>
    <mergeCell ref="B13:C14"/>
    <mergeCell ref="B31:C32"/>
    <mergeCell ref="J33:K33"/>
    <mergeCell ref="J34:K34"/>
    <mergeCell ref="D6:E6"/>
    <mergeCell ref="H33:I33"/>
    <mergeCell ref="F33:G33"/>
    <mergeCell ref="B6:C6"/>
    <mergeCell ref="H6:I6"/>
    <mergeCell ref="H24:I24"/>
    <mergeCell ref="B24:C24"/>
    <mergeCell ref="J31:K32"/>
    <mergeCell ref="B33:C33"/>
    <mergeCell ref="F22:G23"/>
    <mergeCell ref="D22:E23"/>
    <mergeCell ref="H34:I34"/>
    <mergeCell ref="F34:G34"/>
    <mergeCell ref="B7:C7"/>
    <mergeCell ref="H7:I7"/>
    <mergeCell ref="H16:I16"/>
    <mergeCell ref="F16:G16"/>
    <mergeCell ref="D35:E35"/>
    <mergeCell ref="B16:C16"/>
    <mergeCell ref="B34:C34"/>
    <mergeCell ref="F25:G25"/>
    <mergeCell ref="D25:E25"/>
    <mergeCell ref="D33:E33"/>
    <mergeCell ref="B37:C37"/>
    <mergeCell ref="F28:G28"/>
    <mergeCell ref="D28:E28"/>
    <mergeCell ref="D19:E19"/>
    <mergeCell ref="J10:K10"/>
    <mergeCell ref="H27:I27"/>
    <mergeCell ref="D18:E18"/>
    <mergeCell ref="J9:K9"/>
    <mergeCell ref="H36:I36"/>
    <mergeCell ref="F36:G36"/>
    <mergeCell ref="B9:C9"/>
    <mergeCell ref="H9:I9"/>
    <mergeCell ref="H18:I18"/>
    <mergeCell ref="F18:G18"/>
    <mergeCell ref="B18:C18"/>
    <mergeCell ref="B36:C36"/>
    <mergeCell ref="F27:G27"/>
    <mergeCell ref="D27:E27"/>
    <mergeCell ref="J17:K17"/>
    <mergeCell ref="J26:K26"/>
    <mergeCell ref="J35:K35"/>
    <mergeCell ref="H35:I35"/>
    <mergeCell ref="F35:G35"/>
    <mergeCell ref="H26:I26"/>
    <mergeCell ref="J36:K36"/>
    <mergeCell ref="D9:E9"/>
    <mergeCell ref="B27:C27"/>
    <mergeCell ref="D36:E36"/>
    <mergeCell ref="J18:K18"/>
    <mergeCell ref="F9:G9"/>
    <mergeCell ref="J27:K27"/>
    <mergeCell ref="H19:I19"/>
    <mergeCell ref="F19:G19"/>
    <mergeCell ref="B19:C19"/>
    <mergeCell ref="B26:C26"/>
    <mergeCell ref="H17:I17"/>
    <mergeCell ref="F17:G17"/>
    <mergeCell ref="B17:C17"/>
    <mergeCell ref="B35:C35"/>
    <mergeCell ref="F26:G26"/>
    <mergeCell ref="D26:E26"/>
    <mergeCell ref="D17:E17"/>
    <mergeCell ref="H25:I25"/>
    <mergeCell ref="B25:C25"/>
    <mergeCell ref="D34:E34"/>
    <mergeCell ref="J16:K16"/>
    <mergeCell ref="J25:K25"/>
    <mergeCell ref="D16:E16"/>
    <mergeCell ref="D38:E38"/>
    <mergeCell ref="J20:K20"/>
    <mergeCell ref="F11:G11"/>
    <mergeCell ref="J29:K29"/>
    <mergeCell ref="D20:E20"/>
    <mergeCell ref="J11:K11"/>
    <mergeCell ref="H38:I38"/>
    <mergeCell ref="F38:G38"/>
    <mergeCell ref="B11:C11"/>
    <mergeCell ref="H11:I11"/>
    <mergeCell ref="H20:I20"/>
    <mergeCell ref="F20:G20"/>
    <mergeCell ref="B20:C20"/>
    <mergeCell ref="B38:C38"/>
    <mergeCell ref="F29:G29"/>
    <mergeCell ref="D29:E29"/>
    <mergeCell ref="D37:E37"/>
    <mergeCell ref="J19:K19"/>
    <mergeCell ref="J28:K28"/>
    <mergeCell ref="J37:K37"/>
    <mergeCell ref="J38:K38"/>
    <mergeCell ref="H37:I37"/>
    <mergeCell ref="F37:G37"/>
    <mergeCell ref="H28:I28"/>
    <mergeCell ref="AN9:AO9"/>
    <mergeCell ref="R9:S9"/>
    <mergeCell ref="T9:U9"/>
    <mergeCell ref="V9:W9"/>
    <mergeCell ref="X9:Y9"/>
    <mergeCell ref="Z9:AA9"/>
    <mergeCell ref="AB9:AC9"/>
    <mergeCell ref="D11:E11"/>
    <mergeCell ref="L9:M9"/>
    <mergeCell ref="N9:O9"/>
    <mergeCell ref="P9:Q9"/>
    <mergeCell ref="F10:G10"/>
    <mergeCell ref="D10:E10"/>
    <mergeCell ref="H10:I10"/>
    <mergeCell ref="A13:A14"/>
    <mergeCell ref="A22:A23"/>
    <mergeCell ref="A31:A32"/>
    <mergeCell ref="A4:A5"/>
    <mergeCell ref="AD9:AE9"/>
    <mergeCell ref="AF9:AG9"/>
    <mergeCell ref="AH9:AI9"/>
    <mergeCell ref="AJ9:AK9"/>
    <mergeCell ref="AL9:AM9"/>
    <mergeCell ref="H29:I29"/>
    <mergeCell ref="B29:C29"/>
    <mergeCell ref="B10:C10"/>
    <mergeCell ref="B28:C28"/>
    <mergeCell ref="F8:G8"/>
    <mergeCell ref="D8:E8"/>
    <mergeCell ref="B8:C8"/>
    <mergeCell ref="H8:I8"/>
    <mergeCell ref="D7:E7"/>
    <mergeCell ref="J8:K8"/>
    <mergeCell ref="F7:G7"/>
    <mergeCell ref="J7:K7"/>
    <mergeCell ref="J15:K15"/>
    <mergeCell ref="F6:G6"/>
    <mergeCell ref="J24:K24"/>
  </mergeCells>
  <pageMargins left="0.7" right="0.7" top="0.78740157499999996" bottom="0.78740157499999996" header="0.3" footer="0.3"/>
  <pageSetup paperSize="9" scale="3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4F6EF-790E-4D01-8E2E-297A0BB37D23}">
  <dimension ref="B7:S307"/>
  <sheetViews>
    <sheetView view="pageBreakPreview" topLeftCell="A190" zoomScale="25" zoomScaleNormal="40" zoomScaleSheetLayoutView="25" workbookViewId="0">
      <selection activeCell="AM279" sqref="AM279"/>
    </sheetView>
  </sheetViews>
  <sheetFormatPr defaultRowHeight="14.4" x14ac:dyDescent="0.3"/>
  <cols>
    <col min="2" max="2" width="33.44140625" customWidth="1"/>
    <col min="3" max="3" width="37.109375" customWidth="1"/>
    <col min="4" max="4" width="13.109375" customWidth="1"/>
    <col min="5" max="5" width="25.6640625" customWidth="1"/>
    <col min="10" max="10" width="33.44140625" customWidth="1"/>
    <col min="11" max="11" width="37.109375" customWidth="1"/>
    <col min="12" max="12" width="13.109375" customWidth="1"/>
    <col min="13" max="13" width="25.6640625" customWidth="1"/>
    <col min="16" max="16" width="33.44140625" customWidth="1"/>
    <col min="17" max="17" width="37.109375" customWidth="1"/>
    <col min="18" max="18" width="13.109375" customWidth="1"/>
    <col min="19" max="19" width="25.6640625" customWidth="1"/>
  </cols>
  <sheetData>
    <row r="7" spans="2:19" ht="15" customHeight="1" thickBot="1" x14ac:dyDescent="0.35">
      <c r="D7" s="6"/>
    </row>
    <row r="8" spans="2:19" ht="15" customHeight="1" x14ac:dyDescent="0.3">
      <c r="B8" s="7" t="s">
        <v>7</v>
      </c>
      <c r="C8" s="216" t="s">
        <v>8</v>
      </c>
      <c r="D8" s="217"/>
      <c r="E8" s="218"/>
      <c r="J8" s="7" t="s">
        <v>7</v>
      </c>
      <c r="K8" s="216" t="s">
        <v>8</v>
      </c>
      <c r="L8" s="217"/>
      <c r="M8" s="218"/>
      <c r="P8" s="7" t="s">
        <v>7</v>
      </c>
      <c r="Q8" s="216" t="s">
        <v>8</v>
      </c>
      <c r="R8" s="217"/>
      <c r="S8" s="218"/>
    </row>
    <row r="9" spans="2:19" ht="15" customHeight="1" thickBot="1" x14ac:dyDescent="0.35">
      <c r="B9" s="8" t="s">
        <v>10</v>
      </c>
      <c r="C9" s="219"/>
      <c r="D9" s="220"/>
      <c r="E9" s="221"/>
      <c r="J9" s="8" t="s">
        <v>10</v>
      </c>
      <c r="K9" s="219"/>
      <c r="L9" s="220"/>
      <c r="M9" s="221"/>
      <c r="P9" s="8" t="s">
        <v>10</v>
      </c>
      <c r="Q9" s="219"/>
      <c r="R9" s="220"/>
      <c r="S9" s="221"/>
    </row>
    <row r="10" spans="2:19" ht="14.4" customHeight="1" x14ac:dyDescent="0.3">
      <c r="B10" s="7" t="s">
        <v>9</v>
      </c>
      <c r="C10" s="234" t="s">
        <v>49</v>
      </c>
      <c r="D10" s="235"/>
      <c r="E10" s="236"/>
      <c r="J10" s="7" t="s">
        <v>9</v>
      </c>
      <c r="K10" s="234" t="s">
        <v>51</v>
      </c>
      <c r="L10" s="235"/>
      <c r="M10" s="236"/>
      <c r="P10" s="7" t="s">
        <v>9</v>
      </c>
      <c r="Q10" s="234" t="s">
        <v>53</v>
      </c>
      <c r="R10" s="235"/>
      <c r="S10" s="236"/>
    </row>
    <row r="11" spans="2:19" ht="15" customHeight="1" thickBot="1" x14ac:dyDescent="0.35">
      <c r="B11" s="8" t="s">
        <v>11</v>
      </c>
      <c r="C11" s="237"/>
      <c r="D11" s="238"/>
      <c r="E11" s="239"/>
      <c r="J11" s="8" t="s">
        <v>11</v>
      </c>
      <c r="K11" s="237"/>
      <c r="L11" s="238"/>
      <c r="M11" s="239"/>
      <c r="P11" s="8" t="s">
        <v>11</v>
      </c>
      <c r="Q11" s="237"/>
      <c r="R11" s="238"/>
      <c r="S11" s="239"/>
    </row>
    <row r="12" spans="2:19" x14ac:dyDescent="0.3">
      <c r="B12" s="222" t="s">
        <v>15</v>
      </c>
      <c r="C12" s="233"/>
      <c r="D12" s="114"/>
      <c r="E12" s="82"/>
      <c r="J12" s="222" t="s">
        <v>15</v>
      </c>
      <c r="K12" s="233"/>
      <c r="L12" s="114"/>
      <c r="M12" s="82"/>
      <c r="P12" s="222" t="s">
        <v>15</v>
      </c>
      <c r="Q12" s="233"/>
      <c r="R12" s="114"/>
      <c r="S12" s="82"/>
    </row>
    <row r="13" spans="2:19" x14ac:dyDescent="0.3">
      <c r="B13" s="232"/>
      <c r="C13" s="233"/>
      <c r="D13" s="114"/>
      <c r="E13" s="82"/>
      <c r="J13" s="232"/>
      <c r="K13" s="233"/>
      <c r="L13" s="114"/>
      <c r="M13" s="82"/>
      <c r="P13" s="232"/>
      <c r="Q13" s="233"/>
      <c r="R13" s="114"/>
      <c r="S13" s="82"/>
    </row>
    <row r="14" spans="2:19" x14ac:dyDescent="0.3">
      <c r="B14" s="232"/>
      <c r="C14" s="233"/>
      <c r="D14" s="114"/>
      <c r="E14" s="82"/>
      <c r="J14" s="232"/>
      <c r="K14" s="233"/>
      <c r="L14" s="114"/>
      <c r="M14" s="82"/>
      <c r="P14" s="232"/>
      <c r="Q14" s="233"/>
      <c r="R14" s="114"/>
      <c r="S14" s="82"/>
    </row>
    <row r="15" spans="2:19" ht="15" customHeight="1" x14ac:dyDescent="0.3">
      <c r="B15" s="232"/>
      <c r="C15" s="233"/>
      <c r="D15" s="114"/>
      <c r="E15" s="82"/>
      <c r="J15" s="232"/>
      <c r="K15" s="233"/>
      <c r="L15" s="114"/>
      <c r="M15" s="82"/>
      <c r="P15" s="232"/>
      <c r="Q15" s="233"/>
      <c r="R15" s="114"/>
      <c r="S15" s="82"/>
    </row>
    <row r="16" spans="2:19" ht="16.95" customHeight="1" x14ac:dyDescent="0.3">
      <c r="B16" s="232"/>
      <c r="C16" s="233"/>
      <c r="D16" s="114"/>
      <c r="E16" s="82"/>
      <c r="J16" s="232"/>
      <c r="K16" s="233"/>
      <c r="L16" s="114"/>
      <c r="M16" s="82"/>
      <c r="P16" s="232"/>
      <c r="Q16" s="233"/>
      <c r="R16" s="114"/>
      <c r="S16" s="82"/>
    </row>
    <row r="17" spans="2:19" x14ac:dyDescent="0.3">
      <c r="B17" s="229" t="s">
        <v>17</v>
      </c>
      <c r="C17" s="233"/>
      <c r="D17" s="114"/>
      <c r="E17" s="82"/>
      <c r="J17" s="229" t="s">
        <v>17</v>
      </c>
      <c r="K17" s="233"/>
      <c r="L17" s="114"/>
      <c r="M17" s="82"/>
      <c r="P17" s="229" t="s">
        <v>17</v>
      </c>
      <c r="Q17" s="233"/>
      <c r="R17" s="114"/>
      <c r="S17" s="82"/>
    </row>
    <row r="18" spans="2:19" x14ac:dyDescent="0.3">
      <c r="B18" s="230"/>
      <c r="C18" s="233"/>
      <c r="D18" s="114"/>
      <c r="E18" s="82"/>
      <c r="J18" s="230"/>
      <c r="K18" s="233"/>
      <c r="L18" s="114"/>
      <c r="M18" s="82"/>
      <c r="P18" s="230"/>
      <c r="Q18" s="233"/>
      <c r="R18" s="114"/>
      <c r="S18" s="82"/>
    </row>
    <row r="19" spans="2:19" x14ac:dyDescent="0.3">
      <c r="B19" s="230"/>
      <c r="C19" s="233"/>
      <c r="D19" s="114"/>
      <c r="E19" s="82"/>
      <c r="J19" s="230"/>
      <c r="K19" s="233"/>
      <c r="L19" s="114"/>
      <c r="M19" s="82"/>
      <c r="P19" s="230"/>
      <c r="Q19" s="233"/>
      <c r="R19" s="114"/>
      <c r="S19" s="82"/>
    </row>
    <row r="20" spans="2:19" x14ac:dyDescent="0.3">
      <c r="B20" s="230"/>
      <c r="C20" s="233"/>
      <c r="D20" s="114"/>
      <c r="E20" s="82"/>
      <c r="J20" s="230"/>
      <c r="K20" s="233"/>
      <c r="L20" s="114"/>
      <c r="M20" s="82"/>
      <c r="P20" s="230"/>
      <c r="Q20" s="233"/>
      <c r="R20" s="114"/>
      <c r="S20" s="82"/>
    </row>
    <row r="21" spans="2:19" ht="15" thickBot="1" x14ac:dyDescent="0.35">
      <c r="B21" s="231"/>
      <c r="C21" s="84"/>
      <c r="D21" s="85"/>
      <c r="E21" s="83"/>
      <c r="J21" s="231"/>
      <c r="K21" s="84"/>
      <c r="L21" s="85"/>
      <c r="M21" s="83"/>
      <c r="P21" s="231"/>
      <c r="Q21" s="84"/>
      <c r="R21" s="85"/>
      <c r="S21" s="83"/>
    </row>
    <row r="22" spans="2:19" ht="15" thickBot="1" x14ac:dyDescent="0.35">
      <c r="B22" s="5" t="s">
        <v>12</v>
      </c>
      <c r="C22" s="248" t="s">
        <v>25</v>
      </c>
      <c r="D22" s="249"/>
      <c r="E22" s="250"/>
      <c r="J22" s="5" t="s">
        <v>12</v>
      </c>
      <c r="K22" s="257" t="s">
        <v>29</v>
      </c>
      <c r="L22" s="258"/>
      <c r="M22" s="259"/>
      <c r="P22" s="5" t="s">
        <v>12</v>
      </c>
      <c r="Q22" s="257" t="s">
        <v>35</v>
      </c>
      <c r="R22" s="258"/>
      <c r="S22" s="259"/>
    </row>
    <row r="23" spans="2:19" ht="15" thickBot="1" x14ac:dyDescent="0.35">
      <c r="B23" s="4" t="s">
        <v>16</v>
      </c>
      <c r="C23" s="251" t="s">
        <v>25</v>
      </c>
      <c r="D23" s="252"/>
      <c r="E23" s="253"/>
      <c r="J23" s="4" t="s">
        <v>16</v>
      </c>
      <c r="K23" s="260" t="s">
        <v>29</v>
      </c>
      <c r="L23" s="261"/>
      <c r="M23" s="262"/>
      <c r="P23" s="4" t="s">
        <v>16</v>
      </c>
      <c r="Q23" s="260" t="s">
        <v>36</v>
      </c>
      <c r="R23" s="261"/>
      <c r="S23" s="262"/>
    </row>
    <row r="24" spans="2:19" x14ac:dyDescent="0.3">
      <c r="B24" s="3" t="s">
        <v>18</v>
      </c>
      <c r="C24" s="254" t="s">
        <v>32</v>
      </c>
      <c r="D24" s="255"/>
      <c r="E24" s="256"/>
      <c r="J24" s="3" t="s">
        <v>18</v>
      </c>
      <c r="K24" s="254" t="s">
        <v>34</v>
      </c>
      <c r="L24" s="255"/>
      <c r="M24" s="256"/>
      <c r="P24" s="3" t="s">
        <v>18</v>
      </c>
      <c r="Q24" s="254" t="s">
        <v>33</v>
      </c>
      <c r="R24" s="255"/>
      <c r="S24" s="256"/>
    </row>
    <row r="25" spans="2:19" ht="15" thickBot="1" x14ac:dyDescent="0.35">
      <c r="B25" s="4" t="s">
        <v>20</v>
      </c>
      <c r="C25" s="226" t="s">
        <v>26</v>
      </c>
      <c r="D25" s="227"/>
      <c r="E25" s="228"/>
      <c r="J25" s="4" t="s">
        <v>20</v>
      </c>
      <c r="K25" s="226" t="s">
        <v>38</v>
      </c>
      <c r="L25" s="227"/>
      <c r="M25" s="228"/>
      <c r="P25" s="4" t="s">
        <v>20</v>
      </c>
      <c r="Q25" s="226" t="s">
        <v>27</v>
      </c>
      <c r="R25" s="227"/>
      <c r="S25" s="228"/>
    </row>
    <row r="26" spans="2:19" x14ac:dyDescent="0.3">
      <c r="B26" s="240" t="s">
        <v>14</v>
      </c>
      <c r="C26" s="241"/>
      <c r="D26" s="241"/>
      <c r="E26" s="242"/>
      <c r="J26" s="240" t="s">
        <v>14</v>
      </c>
      <c r="K26" s="241"/>
      <c r="L26" s="241"/>
      <c r="M26" s="242"/>
      <c r="P26" s="240" t="s">
        <v>14</v>
      </c>
      <c r="Q26" s="241"/>
      <c r="R26" s="241"/>
      <c r="S26" s="242"/>
    </row>
    <row r="27" spans="2:19" ht="15" thickBot="1" x14ac:dyDescent="0.35">
      <c r="B27" s="243"/>
      <c r="C27" s="241"/>
      <c r="D27" s="241"/>
      <c r="E27" s="242"/>
      <c r="J27" s="243"/>
      <c r="K27" s="241"/>
      <c r="L27" s="241"/>
      <c r="M27" s="242"/>
      <c r="P27" s="243"/>
      <c r="Q27" s="241"/>
      <c r="R27" s="241"/>
      <c r="S27" s="242"/>
    </row>
    <row r="28" spans="2:19" x14ac:dyDescent="0.3">
      <c r="B28" s="244" t="s">
        <v>19</v>
      </c>
      <c r="C28" s="245"/>
      <c r="D28" s="245"/>
      <c r="E28" s="212"/>
      <c r="J28" s="244" t="s">
        <v>19</v>
      </c>
      <c r="K28" s="245"/>
      <c r="L28" s="245"/>
      <c r="M28" s="212"/>
      <c r="P28" s="244" t="s">
        <v>19</v>
      </c>
      <c r="Q28" s="245"/>
      <c r="R28" s="245"/>
      <c r="S28" s="212"/>
    </row>
    <row r="29" spans="2:19" ht="15" thickBot="1" x14ac:dyDescent="0.35">
      <c r="B29" s="246"/>
      <c r="C29" s="247"/>
      <c r="D29" s="247"/>
      <c r="E29" s="213"/>
      <c r="J29" s="246"/>
      <c r="K29" s="247"/>
      <c r="L29" s="247"/>
      <c r="M29" s="213"/>
      <c r="P29" s="246"/>
      <c r="Q29" s="247"/>
      <c r="R29" s="247"/>
      <c r="S29" s="213"/>
    </row>
    <row r="30" spans="2:19" x14ac:dyDescent="0.3">
      <c r="B30" s="3" t="s">
        <v>6</v>
      </c>
      <c r="C30" s="210" t="s">
        <v>45</v>
      </c>
      <c r="D30" s="212" t="s">
        <v>46</v>
      </c>
      <c r="E30" s="214">
        <v>1.24</v>
      </c>
      <c r="J30" s="3" t="s">
        <v>6</v>
      </c>
      <c r="K30" s="210" t="s">
        <v>45</v>
      </c>
      <c r="L30" s="212" t="s">
        <v>46</v>
      </c>
      <c r="M30" s="199">
        <v>0.48</v>
      </c>
      <c r="P30" s="3" t="s">
        <v>6</v>
      </c>
      <c r="Q30" s="210" t="s">
        <v>45</v>
      </c>
      <c r="R30" s="212" t="s">
        <v>46</v>
      </c>
      <c r="S30" s="199">
        <v>0.51</v>
      </c>
    </row>
    <row r="31" spans="2:19" ht="15" thickBot="1" x14ac:dyDescent="0.35">
      <c r="B31" s="4" t="s">
        <v>44</v>
      </c>
      <c r="C31" s="211"/>
      <c r="D31" s="213"/>
      <c r="E31" s="215"/>
      <c r="J31" s="4" t="s">
        <v>44</v>
      </c>
      <c r="K31" s="211"/>
      <c r="L31" s="213"/>
      <c r="M31" s="200"/>
      <c r="P31" s="4" t="s">
        <v>44</v>
      </c>
      <c r="Q31" s="211"/>
      <c r="R31" s="213"/>
      <c r="S31" s="200"/>
    </row>
    <row r="32" spans="2:19" x14ac:dyDescent="0.3">
      <c r="B32" s="5" t="s">
        <v>21</v>
      </c>
      <c r="C32" s="210" t="s">
        <v>22</v>
      </c>
      <c r="D32" s="214" t="s">
        <v>23</v>
      </c>
      <c r="E32" s="199">
        <v>192</v>
      </c>
      <c r="J32" s="5" t="s">
        <v>21</v>
      </c>
      <c r="K32" s="210" t="s">
        <v>22</v>
      </c>
      <c r="L32" s="214" t="s">
        <v>23</v>
      </c>
      <c r="M32" s="199">
        <v>110</v>
      </c>
      <c r="P32" s="5" t="s">
        <v>21</v>
      </c>
      <c r="Q32" s="210" t="s">
        <v>22</v>
      </c>
      <c r="R32" s="214" t="s">
        <v>23</v>
      </c>
      <c r="S32" s="199">
        <v>170</v>
      </c>
    </row>
    <row r="33" spans="2:19" ht="15" thickBot="1" x14ac:dyDescent="0.35">
      <c r="B33" s="4" t="s">
        <v>24</v>
      </c>
      <c r="C33" s="211"/>
      <c r="D33" s="215"/>
      <c r="E33" s="200"/>
      <c r="J33" s="4" t="s">
        <v>24</v>
      </c>
      <c r="K33" s="211"/>
      <c r="L33" s="215"/>
      <c r="M33" s="200"/>
      <c r="P33" s="4" t="s">
        <v>24</v>
      </c>
      <c r="Q33" s="211"/>
      <c r="R33" s="215"/>
      <c r="S33" s="200"/>
    </row>
    <row r="34" spans="2:19" ht="16.2" customHeight="1" x14ac:dyDescent="0.3">
      <c r="B34" s="3" t="s">
        <v>48</v>
      </c>
      <c r="C34" s="201" t="e" vm="1">
        <v>#VALUE!</v>
      </c>
      <c r="D34" s="202"/>
      <c r="E34" s="203"/>
      <c r="J34" s="3" t="s">
        <v>48</v>
      </c>
      <c r="K34" s="201" t="e" vm="1">
        <v>#VALUE!</v>
      </c>
      <c r="L34" s="202"/>
      <c r="M34" s="203"/>
      <c r="P34" s="3" t="s">
        <v>48</v>
      </c>
      <c r="Q34" s="201" t="e" vm="1">
        <v>#VALUE!</v>
      </c>
      <c r="R34" s="202"/>
      <c r="S34" s="203"/>
    </row>
    <row r="35" spans="2:19" x14ac:dyDescent="0.3">
      <c r="B35" s="69" t="s">
        <v>98</v>
      </c>
      <c r="C35" s="204"/>
      <c r="D35" s="205"/>
      <c r="E35" s="206"/>
      <c r="J35" s="69" t="s">
        <v>98</v>
      </c>
      <c r="K35" s="204"/>
      <c r="L35" s="205"/>
      <c r="M35" s="206"/>
      <c r="P35" s="69" t="s">
        <v>98</v>
      </c>
      <c r="Q35" s="204"/>
      <c r="R35" s="205"/>
      <c r="S35" s="206"/>
    </row>
    <row r="36" spans="2:19" x14ac:dyDescent="0.3">
      <c r="B36" s="70"/>
      <c r="C36" s="204"/>
      <c r="D36" s="205"/>
      <c r="E36" s="206"/>
      <c r="J36" s="70"/>
      <c r="K36" s="204"/>
      <c r="L36" s="205"/>
      <c r="M36" s="206"/>
      <c r="P36" s="70"/>
      <c r="Q36" s="204"/>
      <c r="R36" s="205"/>
      <c r="S36" s="206"/>
    </row>
    <row r="37" spans="2:19" ht="15" thickBot="1" x14ac:dyDescent="0.35">
      <c r="B37" s="68"/>
      <c r="C37" s="207"/>
      <c r="D37" s="208"/>
      <c r="E37" s="209"/>
      <c r="J37" s="68"/>
      <c r="K37" s="207"/>
      <c r="L37" s="208"/>
      <c r="M37" s="209"/>
      <c r="P37" s="68"/>
      <c r="Q37" s="207"/>
      <c r="R37" s="208"/>
      <c r="S37" s="209"/>
    </row>
    <row r="41" spans="2:19" ht="15" thickBot="1" x14ac:dyDescent="0.35"/>
    <row r="42" spans="2:19" x14ac:dyDescent="0.3">
      <c r="B42" s="7" t="s">
        <v>7</v>
      </c>
      <c r="C42" s="216" t="s">
        <v>8</v>
      </c>
      <c r="D42" s="217"/>
      <c r="E42" s="218"/>
      <c r="J42" s="7" t="s">
        <v>7</v>
      </c>
      <c r="K42" s="216" t="s">
        <v>8</v>
      </c>
      <c r="L42" s="217"/>
      <c r="M42" s="218"/>
      <c r="P42" s="7" t="s">
        <v>7</v>
      </c>
      <c r="Q42" s="216" t="s">
        <v>8</v>
      </c>
      <c r="R42" s="217"/>
      <c r="S42" s="218"/>
    </row>
    <row r="43" spans="2:19" ht="15" thickBot="1" x14ac:dyDescent="0.35">
      <c r="B43" s="8" t="s">
        <v>10</v>
      </c>
      <c r="C43" s="219"/>
      <c r="D43" s="220"/>
      <c r="E43" s="221"/>
      <c r="J43" s="8" t="s">
        <v>10</v>
      </c>
      <c r="K43" s="219"/>
      <c r="L43" s="220"/>
      <c r="M43" s="221"/>
      <c r="P43" s="8" t="s">
        <v>10</v>
      </c>
      <c r="Q43" s="219"/>
      <c r="R43" s="220"/>
      <c r="S43" s="221"/>
    </row>
    <row r="44" spans="2:19" x14ac:dyDescent="0.3">
      <c r="B44" s="7" t="s">
        <v>9</v>
      </c>
      <c r="C44" s="234" t="s">
        <v>50</v>
      </c>
      <c r="D44" s="235"/>
      <c r="E44" s="236"/>
      <c r="J44" s="7" t="s">
        <v>9</v>
      </c>
      <c r="K44" s="234" t="s">
        <v>52</v>
      </c>
      <c r="L44" s="235"/>
      <c r="M44" s="236"/>
      <c r="P44" s="7" t="s">
        <v>9</v>
      </c>
      <c r="Q44" s="234" t="s">
        <v>54</v>
      </c>
      <c r="R44" s="235"/>
      <c r="S44" s="236"/>
    </row>
    <row r="45" spans="2:19" ht="15" thickBot="1" x14ac:dyDescent="0.35">
      <c r="B45" s="8" t="s">
        <v>11</v>
      </c>
      <c r="C45" s="237"/>
      <c r="D45" s="238"/>
      <c r="E45" s="239"/>
      <c r="J45" s="8" t="s">
        <v>11</v>
      </c>
      <c r="K45" s="237"/>
      <c r="L45" s="238"/>
      <c r="M45" s="239"/>
      <c r="P45" s="8" t="s">
        <v>11</v>
      </c>
      <c r="Q45" s="237"/>
      <c r="R45" s="238"/>
      <c r="S45" s="239"/>
    </row>
    <row r="46" spans="2:19" x14ac:dyDescent="0.3">
      <c r="B46" s="222" t="s">
        <v>15</v>
      </c>
      <c r="C46" s="233"/>
      <c r="D46" s="114"/>
      <c r="E46" s="82"/>
      <c r="J46" s="222" t="s">
        <v>15</v>
      </c>
      <c r="K46" s="233"/>
      <c r="L46" s="114"/>
      <c r="M46" s="82"/>
      <c r="P46" s="222" t="s">
        <v>15</v>
      </c>
      <c r="Q46" s="233"/>
      <c r="R46" s="114"/>
      <c r="S46" s="82"/>
    </row>
    <row r="47" spans="2:19" x14ac:dyDescent="0.3">
      <c r="B47" s="232"/>
      <c r="C47" s="233"/>
      <c r="D47" s="114"/>
      <c r="E47" s="82"/>
      <c r="J47" s="232"/>
      <c r="K47" s="233"/>
      <c r="L47" s="114"/>
      <c r="M47" s="82"/>
      <c r="P47" s="232"/>
      <c r="Q47" s="233"/>
      <c r="R47" s="114"/>
      <c r="S47" s="82"/>
    </row>
    <row r="48" spans="2:19" x14ac:dyDescent="0.3">
      <c r="B48" s="232"/>
      <c r="C48" s="233"/>
      <c r="D48" s="114"/>
      <c r="E48" s="82"/>
      <c r="J48" s="232"/>
      <c r="K48" s="233"/>
      <c r="L48" s="114"/>
      <c r="M48" s="82"/>
      <c r="P48" s="232"/>
      <c r="Q48" s="233"/>
      <c r="R48" s="114"/>
      <c r="S48" s="82"/>
    </row>
    <row r="49" spans="2:19" x14ac:dyDescent="0.3">
      <c r="B49" s="232"/>
      <c r="C49" s="233"/>
      <c r="D49" s="114"/>
      <c r="E49" s="82"/>
      <c r="J49" s="232"/>
      <c r="K49" s="233"/>
      <c r="L49" s="114"/>
      <c r="M49" s="82"/>
      <c r="P49" s="232"/>
      <c r="Q49" s="233"/>
      <c r="R49" s="114"/>
      <c r="S49" s="82"/>
    </row>
    <row r="50" spans="2:19" x14ac:dyDescent="0.3">
      <c r="B50" s="232"/>
      <c r="C50" s="233"/>
      <c r="D50" s="114"/>
      <c r="E50" s="82"/>
      <c r="J50" s="232"/>
      <c r="K50" s="233"/>
      <c r="L50" s="114"/>
      <c r="M50" s="82"/>
      <c r="P50" s="232"/>
      <c r="Q50" s="233"/>
      <c r="R50" s="114"/>
      <c r="S50" s="82"/>
    </row>
    <row r="51" spans="2:19" x14ac:dyDescent="0.3">
      <c r="B51" s="229" t="s">
        <v>17</v>
      </c>
      <c r="C51" s="233"/>
      <c r="D51" s="114"/>
      <c r="E51" s="82"/>
      <c r="J51" s="229" t="s">
        <v>17</v>
      </c>
      <c r="K51" s="233"/>
      <c r="L51" s="114"/>
      <c r="M51" s="82"/>
      <c r="P51" s="229" t="s">
        <v>17</v>
      </c>
      <c r="Q51" s="233"/>
      <c r="R51" s="114"/>
      <c r="S51" s="82"/>
    </row>
    <row r="52" spans="2:19" x14ac:dyDescent="0.3">
      <c r="B52" s="230"/>
      <c r="C52" s="233"/>
      <c r="D52" s="114"/>
      <c r="E52" s="82"/>
      <c r="J52" s="230"/>
      <c r="K52" s="233"/>
      <c r="L52" s="114"/>
      <c r="M52" s="82"/>
      <c r="P52" s="230"/>
      <c r="Q52" s="233"/>
      <c r="R52" s="114"/>
      <c r="S52" s="82"/>
    </row>
    <row r="53" spans="2:19" x14ac:dyDescent="0.3">
      <c r="B53" s="230"/>
      <c r="C53" s="233"/>
      <c r="D53" s="114"/>
      <c r="E53" s="82"/>
      <c r="J53" s="230"/>
      <c r="K53" s="233"/>
      <c r="L53" s="114"/>
      <c r="M53" s="82"/>
      <c r="P53" s="230"/>
      <c r="Q53" s="233"/>
      <c r="R53" s="114"/>
      <c r="S53" s="82"/>
    </row>
    <row r="54" spans="2:19" x14ac:dyDescent="0.3">
      <c r="B54" s="230"/>
      <c r="C54" s="233"/>
      <c r="D54" s="114"/>
      <c r="E54" s="82"/>
      <c r="J54" s="230"/>
      <c r="K54" s="233"/>
      <c r="L54" s="114"/>
      <c r="M54" s="82"/>
      <c r="P54" s="230"/>
      <c r="Q54" s="233"/>
      <c r="R54" s="114"/>
      <c r="S54" s="82"/>
    </row>
    <row r="55" spans="2:19" ht="15" thickBot="1" x14ac:dyDescent="0.35">
      <c r="B55" s="231"/>
      <c r="C55" s="84"/>
      <c r="D55" s="85"/>
      <c r="E55" s="83"/>
      <c r="J55" s="231"/>
      <c r="K55" s="84"/>
      <c r="L55" s="85"/>
      <c r="M55" s="83"/>
      <c r="P55" s="231"/>
      <c r="Q55" s="84"/>
      <c r="R55" s="85"/>
      <c r="S55" s="83"/>
    </row>
    <row r="56" spans="2:19" ht="15" thickBot="1" x14ac:dyDescent="0.35">
      <c r="B56" s="5" t="s">
        <v>12</v>
      </c>
      <c r="C56" s="248" t="s">
        <v>28</v>
      </c>
      <c r="D56" s="249"/>
      <c r="E56" s="250"/>
      <c r="J56" s="5" t="s">
        <v>12</v>
      </c>
      <c r="K56" s="257" t="s">
        <v>31</v>
      </c>
      <c r="L56" s="258"/>
      <c r="M56" s="259"/>
      <c r="P56" s="5" t="s">
        <v>12</v>
      </c>
      <c r="Q56" s="248" t="s">
        <v>25</v>
      </c>
      <c r="R56" s="249"/>
      <c r="S56" s="250"/>
    </row>
    <row r="57" spans="2:19" ht="15" thickBot="1" x14ac:dyDescent="0.35">
      <c r="B57" s="4" t="s">
        <v>16</v>
      </c>
      <c r="C57" s="251" t="s">
        <v>28</v>
      </c>
      <c r="D57" s="252"/>
      <c r="E57" s="253"/>
      <c r="J57" s="4" t="s">
        <v>16</v>
      </c>
      <c r="K57" s="260" t="s">
        <v>31</v>
      </c>
      <c r="L57" s="261"/>
      <c r="M57" s="262"/>
      <c r="P57" s="4" t="s">
        <v>16</v>
      </c>
      <c r="Q57" s="251" t="s">
        <v>25</v>
      </c>
      <c r="R57" s="252"/>
      <c r="S57" s="253"/>
    </row>
    <row r="58" spans="2:19" x14ac:dyDescent="0.3">
      <c r="B58" s="3" t="s">
        <v>18</v>
      </c>
      <c r="C58" s="254" t="s">
        <v>33</v>
      </c>
      <c r="D58" s="255"/>
      <c r="E58" s="256"/>
      <c r="J58" s="3" t="s">
        <v>18</v>
      </c>
      <c r="K58" s="254" t="s">
        <v>33</v>
      </c>
      <c r="L58" s="255"/>
      <c r="M58" s="256"/>
      <c r="P58" s="3" t="s">
        <v>18</v>
      </c>
      <c r="Q58" s="254" t="s">
        <v>32</v>
      </c>
      <c r="R58" s="255"/>
      <c r="S58" s="256"/>
    </row>
    <row r="59" spans="2:19" ht="15" thickBot="1" x14ac:dyDescent="0.35">
      <c r="B59" s="4" t="s">
        <v>20</v>
      </c>
      <c r="C59" s="226" t="s">
        <v>27</v>
      </c>
      <c r="D59" s="227"/>
      <c r="E59" s="228"/>
      <c r="J59" s="4" t="s">
        <v>20</v>
      </c>
      <c r="K59" s="226" t="s">
        <v>27</v>
      </c>
      <c r="L59" s="227"/>
      <c r="M59" s="228"/>
      <c r="P59" s="4" t="s">
        <v>20</v>
      </c>
      <c r="Q59" s="226" t="s">
        <v>26</v>
      </c>
      <c r="R59" s="227"/>
      <c r="S59" s="228"/>
    </row>
    <row r="60" spans="2:19" x14ac:dyDescent="0.3">
      <c r="B60" s="240" t="s">
        <v>14</v>
      </c>
      <c r="C60" s="241"/>
      <c r="D60" s="241"/>
      <c r="E60" s="242"/>
      <c r="J60" s="240" t="s">
        <v>14</v>
      </c>
      <c r="K60" s="241"/>
      <c r="L60" s="241"/>
      <c r="M60" s="242"/>
      <c r="P60" s="240" t="s">
        <v>14</v>
      </c>
      <c r="Q60" s="241"/>
      <c r="R60" s="241"/>
      <c r="S60" s="242"/>
    </row>
    <row r="61" spans="2:19" ht="15" thickBot="1" x14ac:dyDescent="0.35">
      <c r="B61" s="243"/>
      <c r="C61" s="241"/>
      <c r="D61" s="241"/>
      <c r="E61" s="242"/>
      <c r="J61" s="243"/>
      <c r="K61" s="241"/>
      <c r="L61" s="241"/>
      <c r="M61" s="242"/>
      <c r="P61" s="243"/>
      <c r="Q61" s="241"/>
      <c r="R61" s="241"/>
      <c r="S61" s="242"/>
    </row>
    <row r="62" spans="2:19" x14ac:dyDescent="0.3">
      <c r="B62" s="244" t="s">
        <v>19</v>
      </c>
      <c r="C62" s="245"/>
      <c r="D62" s="245"/>
      <c r="E62" s="212"/>
      <c r="J62" s="244" t="s">
        <v>19</v>
      </c>
      <c r="K62" s="245"/>
      <c r="L62" s="245"/>
      <c r="M62" s="212"/>
      <c r="P62" s="244" t="s">
        <v>19</v>
      </c>
      <c r="Q62" s="245"/>
      <c r="R62" s="245"/>
      <c r="S62" s="212"/>
    </row>
    <row r="63" spans="2:19" ht="15" thickBot="1" x14ac:dyDescent="0.35">
      <c r="B63" s="246"/>
      <c r="C63" s="247"/>
      <c r="D63" s="247"/>
      <c r="E63" s="213"/>
      <c r="J63" s="246"/>
      <c r="K63" s="247"/>
      <c r="L63" s="247"/>
      <c r="M63" s="213"/>
      <c r="P63" s="246"/>
      <c r="Q63" s="247"/>
      <c r="R63" s="247"/>
      <c r="S63" s="213"/>
    </row>
    <row r="64" spans="2:19" x14ac:dyDescent="0.3">
      <c r="B64" s="3" t="s">
        <v>6</v>
      </c>
      <c r="C64" s="210" t="s">
        <v>45</v>
      </c>
      <c r="D64" s="212" t="s">
        <v>46</v>
      </c>
      <c r="E64" s="214">
        <v>0.56000000000000005</v>
      </c>
      <c r="J64" s="3" t="s">
        <v>6</v>
      </c>
      <c r="K64" s="210" t="s">
        <v>45</v>
      </c>
      <c r="L64" s="212" t="s">
        <v>46</v>
      </c>
      <c r="M64" s="199">
        <v>0.59</v>
      </c>
      <c r="P64" s="3" t="s">
        <v>6</v>
      </c>
      <c r="Q64" s="210" t="s">
        <v>45</v>
      </c>
      <c r="R64" s="212" t="s">
        <v>46</v>
      </c>
      <c r="S64" s="199">
        <v>0.49</v>
      </c>
    </row>
    <row r="65" spans="2:19" ht="15" thickBot="1" x14ac:dyDescent="0.35">
      <c r="B65" s="4" t="s">
        <v>44</v>
      </c>
      <c r="C65" s="211"/>
      <c r="D65" s="213"/>
      <c r="E65" s="215"/>
      <c r="J65" s="4" t="s">
        <v>44</v>
      </c>
      <c r="K65" s="211"/>
      <c r="L65" s="213"/>
      <c r="M65" s="200"/>
      <c r="P65" s="4" t="s">
        <v>44</v>
      </c>
      <c r="Q65" s="211"/>
      <c r="R65" s="213"/>
      <c r="S65" s="200"/>
    </row>
    <row r="66" spans="2:19" x14ac:dyDescent="0.3">
      <c r="B66" s="5" t="s">
        <v>21</v>
      </c>
      <c r="C66" s="210" t="s">
        <v>22</v>
      </c>
      <c r="D66" s="214" t="s">
        <v>23</v>
      </c>
      <c r="E66" s="199">
        <v>194</v>
      </c>
      <c r="J66" s="5" t="s">
        <v>21</v>
      </c>
      <c r="K66" s="210" t="s">
        <v>22</v>
      </c>
      <c r="L66" s="214" t="s">
        <v>23</v>
      </c>
      <c r="M66" s="199">
        <v>156</v>
      </c>
      <c r="P66" s="5" t="s">
        <v>21</v>
      </c>
      <c r="Q66" s="210" t="s">
        <v>22</v>
      </c>
      <c r="R66" s="214" t="s">
        <v>23</v>
      </c>
      <c r="S66" s="199">
        <v>156</v>
      </c>
    </row>
    <row r="67" spans="2:19" ht="15" thickBot="1" x14ac:dyDescent="0.35">
      <c r="B67" s="4" t="s">
        <v>24</v>
      </c>
      <c r="C67" s="211"/>
      <c r="D67" s="215"/>
      <c r="E67" s="200"/>
      <c r="J67" s="4" t="s">
        <v>24</v>
      </c>
      <c r="K67" s="211"/>
      <c r="L67" s="215"/>
      <c r="M67" s="200"/>
      <c r="P67" s="4" t="s">
        <v>24</v>
      </c>
      <c r="Q67" s="211"/>
      <c r="R67" s="215"/>
      <c r="S67" s="200"/>
    </row>
    <row r="68" spans="2:19" ht="14.4" customHeight="1" x14ac:dyDescent="0.3">
      <c r="B68" s="3" t="s">
        <v>48</v>
      </c>
      <c r="C68" s="201" t="e" vm="1">
        <v>#VALUE!</v>
      </c>
      <c r="D68" s="202"/>
      <c r="E68" s="203"/>
      <c r="J68" s="3" t="s">
        <v>48</v>
      </c>
      <c r="K68" s="201" t="e" vm="1">
        <v>#VALUE!</v>
      </c>
      <c r="L68" s="202"/>
      <c r="M68" s="203"/>
      <c r="P68" s="3" t="s">
        <v>48</v>
      </c>
      <c r="Q68" s="201" t="e" vm="1">
        <v>#VALUE!</v>
      </c>
      <c r="R68" s="202"/>
      <c r="S68" s="203"/>
    </row>
    <row r="69" spans="2:19" x14ac:dyDescent="0.3">
      <c r="B69" s="69" t="s">
        <v>98</v>
      </c>
      <c r="C69" s="204"/>
      <c r="D69" s="205"/>
      <c r="E69" s="206"/>
      <c r="J69" s="69" t="s">
        <v>98</v>
      </c>
      <c r="K69" s="204"/>
      <c r="L69" s="205"/>
      <c r="M69" s="206"/>
      <c r="P69" s="69" t="s">
        <v>98</v>
      </c>
      <c r="Q69" s="204"/>
      <c r="R69" s="205"/>
      <c r="S69" s="206"/>
    </row>
    <row r="70" spans="2:19" x14ac:dyDescent="0.3">
      <c r="B70" s="71"/>
      <c r="C70" s="204"/>
      <c r="D70" s="205"/>
      <c r="E70" s="206"/>
      <c r="J70" s="70"/>
      <c r="K70" s="204"/>
      <c r="L70" s="205"/>
      <c r="M70" s="206"/>
      <c r="P70" s="70"/>
      <c r="Q70" s="204"/>
      <c r="R70" s="205"/>
      <c r="S70" s="206"/>
    </row>
    <row r="71" spans="2:19" ht="15" thickBot="1" x14ac:dyDescent="0.35">
      <c r="B71" s="68"/>
      <c r="C71" s="207"/>
      <c r="D71" s="208"/>
      <c r="E71" s="209"/>
      <c r="J71" s="68"/>
      <c r="K71" s="207"/>
      <c r="L71" s="208"/>
      <c r="M71" s="209"/>
      <c r="P71" s="68"/>
      <c r="Q71" s="207"/>
      <c r="R71" s="208"/>
      <c r="S71" s="209"/>
    </row>
    <row r="96" ht="15" customHeight="1" x14ac:dyDescent="0.3"/>
    <row r="97" spans="2:19" ht="15" customHeight="1" thickBot="1" x14ac:dyDescent="0.35">
      <c r="D97" s="6"/>
    </row>
    <row r="98" spans="2:19" ht="14.4" customHeight="1" x14ac:dyDescent="0.3">
      <c r="B98" s="7" t="s">
        <v>7</v>
      </c>
      <c r="C98" s="216" t="s">
        <v>8</v>
      </c>
      <c r="D98" s="217"/>
      <c r="E98" s="218"/>
      <c r="J98" s="7" t="s">
        <v>7</v>
      </c>
      <c r="K98" s="216" t="s">
        <v>8</v>
      </c>
      <c r="L98" s="217"/>
      <c r="M98" s="218"/>
      <c r="P98" s="7" t="s">
        <v>7</v>
      </c>
      <c r="Q98" s="216" t="s">
        <v>8</v>
      </c>
      <c r="R98" s="217"/>
      <c r="S98" s="218"/>
    </row>
    <row r="99" spans="2:19" ht="15" customHeight="1" thickBot="1" x14ac:dyDescent="0.35">
      <c r="B99" s="8" t="s">
        <v>10</v>
      </c>
      <c r="C99" s="219"/>
      <c r="D99" s="220"/>
      <c r="E99" s="221"/>
      <c r="J99" s="8" t="s">
        <v>10</v>
      </c>
      <c r="K99" s="219"/>
      <c r="L99" s="220"/>
      <c r="M99" s="221"/>
      <c r="P99" s="8" t="s">
        <v>10</v>
      </c>
      <c r="Q99" s="219"/>
      <c r="R99" s="220"/>
      <c r="S99" s="221"/>
    </row>
    <row r="100" spans="2:19" x14ac:dyDescent="0.3">
      <c r="B100" s="7" t="s">
        <v>9</v>
      </c>
      <c r="C100" s="234" t="s">
        <v>55</v>
      </c>
      <c r="D100" s="235"/>
      <c r="E100" s="236"/>
      <c r="J100" s="7" t="s">
        <v>9</v>
      </c>
      <c r="K100" s="234" t="s">
        <v>57</v>
      </c>
      <c r="L100" s="235"/>
      <c r="M100" s="236"/>
      <c r="P100" s="7" t="s">
        <v>9</v>
      </c>
      <c r="Q100" s="234" t="s">
        <v>59</v>
      </c>
      <c r="R100" s="235"/>
      <c r="S100" s="236"/>
    </row>
    <row r="101" spans="2:19" ht="15" thickBot="1" x14ac:dyDescent="0.35">
      <c r="B101" s="8" t="s">
        <v>11</v>
      </c>
      <c r="C101" s="237"/>
      <c r="D101" s="238"/>
      <c r="E101" s="239"/>
      <c r="J101" s="8" t="s">
        <v>11</v>
      </c>
      <c r="K101" s="237"/>
      <c r="L101" s="238"/>
      <c r="M101" s="239"/>
      <c r="P101" s="8" t="s">
        <v>11</v>
      </c>
      <c r="Q101" s="237"/>
      <c r="R101" s="238"/>
      <c r="S101" s="239"/>
    </row>
    <row r="102" spans="2:19" x14ac:dyDescent="0.3">
      <c r="B102" s="222" t="s">
        <v>15</v>
      </c>
      <c r="C102" s="233"/>
      <c r="D102" s="114"/>
      <c r="E102" s="82"/>
      <c r="J102" s="222" t="s">
        <v>15</v>
      </c>
      <c r="K102" s="233"/>
      <c r="L102" s="114"/>
      <c r="M102" s="82"/>
      <c r="P102" s="222" t="s">
        <v>15</v>
      </c>
      <c r="Q102" s="233"/>
      <c r="R102" s="114"/>
      <c r="S102" s="82"/>
    </row>
    <row r="103" spans="2:19" x14ac:dyDescent="0.3">
      <c r="B103" s="232"/>
      <c r="C103" s="233"/>
      <c r="D103" s="114"/>
      <c r="E103" s="82"/>
      <c r="J103" s="232"/>
      <c r="K103" s="233"/>
      <c r="L103" s="114"/>
      <c r="M103" s="82"/>
      <c r="P103" s="232"/>
      <c r="Q103" s="233"/>
      <c r="R103" s="114"/>
      <c r="S103" s="82"/>
    </row>
    <row r="104" spans="2:19" x14ac:dyDescent="0.3">
      <c r="B104" s="232"/>
      <c r="C104" s="233"/>
      <c r="D104" s="114"/>
      <c r="E104" s="82"/>
      <c r="J104" s="232"/>
      <c r="K104" s="233"/>
      <c r="L104" s="114"/>
      <c r="M104" s="82"/>
      <c r="P104" s="232"/>
      <c r="Q104" s="233"/>
      <c r="R104" s="114"/>
      <c r="S104" s="82"/>
    </row>
    <row r="105" spans="2:19" x14ac:dyDescent="0.3">
      <c r="B105" s="232"/>
      <c r="C105" s="233"/>
      <c r="D105" s="114"/>
      <c r="E105" s="82"/>
      <c r="J105" s="232"/>
      <c r="K105" s="233"/>
      <c r="L105" s="114"/>
      <c r="M105" s="82"/>
      <c r="P105" s="232"/>
      <c r="Q105" s="233"/>
      <c r="R105" s="114"/>
      <c r="S105" s="82"/>
    </row>
    <row r="106" spans="2:19" x14ac:dyDescent="0.3">
      <c r="B106" s="232"/>
      <c r="C106" s="233"/>
      <c r="D106" s="114"/>
      <c r="E106" s="82"/>
      <c r="J106" s="232"/>
      <c r="K106" s="233"/>
      <c r="L106" s="114"/>
      <c r="M106" s="82"/>
      <c r="P106" s="232"/>
      <c r="Q106" s="233"/>
      <c r="R106" s="114"/>
      <c r="S106" s="82"/>
    </row>
    <row r="107" spans="2:19" x14ac:dyDescent="0.3">
      <c r="B107" s="229" t="s">
        <v>17</v>
      </c>
      <c r="C107" s="233"/>
      <c r="D107" s="114"/>
      <c r="E107" s="82"/>
      <c r="J107" s="229" t="s">
        <v>17</v>
      </c>
      <c r="K107" s="233"/>
      <c r="L107" s="114"/>
      <c r="M107" s="82"/>
      <c r="P107" s="229" t="s">
        <v>17</v>
      </c>
      <c r="Q107" s="233"/>
      <c r="R107" s="114"/>
      <c r="S107" s="82"/>
    </row>
    <row r="108" spans="2:19" x14ac:dyDescent="0.3">
      <c r="B108" s="230"/>
      <c r="C108" s="233"/>
      <c r="D108" s="114"/>
      <c r="E108" s="82"/>
      <c r="J108" s="230"/>
      <c r="K108" s="233"/>
      <c r="L108" s="114"/>
      <c r="M108" s="82"/>
      <c r="P108" s="230"/>
      <c r="Q108" s="233"/>
      <c r="R108" s="114"/>
      <c r="S108" s="82"/>
    </row>
    <row r="109" spans="2:19" x14ac:dyDescent="0.3">
      <c r="B109" s="230"/>
      <c r="C109" s="233"/>
      <c r="D109" s="114"/>
      <c r="E109" s="82"/>
      <c r="J109" s="230"/>
      <c r="K109" s="233"/>
      <c r="L109" s="114"/>
      <c r="M109" s="82"/>
      <c r="P109" s="230"/>
      <c r="Q109" s="233"/>
      <c r="R109" s="114"/>
      <c r="S109" s="82"/>
    </row>
    <row r="110" spans="2:19" x14ac:dyDescent="0.3">
      <c r="B110" s="230"/>
      <c r="C110" s="233"/>
      <c r="D110" s="114"/>
      <c r="E110" s="82"/>
      <c r="J110" s="230"/>
      <c r="K110" s="233"/>
      <c r="L110" s="114"/>
      <c r="M110" s="82"/>
      <c r="P110" s="230"/>
      <c r="Q110" s="233"/>
      <c r="R110" s="114"/>
      <c r="S110" s="82"/>
    </row>
    <row r="111" spans="2:19" ht="15" thickBot="1" x14ac:dyDescent="0.35">
      <c r="B111" s="231"/>
      <c r="C111" s="84"/>
      <c r="D111" s="85"/>
      <c r="E111" s="83"/>
      <c r="J111" s="231"/>
      <c r="K111" s="84"/>
      <c r="L111" s="85"/>
      <c r="M111" s="83"/>
      <c r="P111" s="231"/>
      <c r="Q111" s="84"/>
      <c r="R111" s="85"/>
      <c r="S111" s="83"/>
    </row>
    <row r="112" spans="2:19" ht="15" thickBot="1" x14ac:dyDescent="0.35">
      <c r="B112" s="5" t="s">
        <v>12</v>
      </c>
      <c r="C112" s="257" t="s">
        <v>39</v>
      </c>
      <c r="D112" s="258"/>
      <c r="E112" s="259"/>
      <c r="J112" s="5" t="s">
        <v>12</v>
      </c>
      <c r="K112" s="257" t="s">
        <v>13</v>
      </c>
      <c r="L112" s="258"/>
      <c r="M112" s="259"/>
      <c r="P112" s="5" t="s">
        <v>12</v>
      </c>
      <c r="Q112" s="257" t="s">
        <v>29</v>
      </c>
      <c r="R112" s="258"/>
      <c r="S112" s="259"/>
    </row>
    <row r="113" spans="2:19" ht="15" thickBot="1" x14ac:dyDescent="0.35">
      <c r="B113" s="4" t="s">
        <v>16</v>
      </c>
      <c r="C113" s="260" t="s">
        <v>39</v>
      </c>
      <c r="D113" s="261"/>
      <c r="E113" s="262"/>
      <c r="J113" s="4" t="s">
        <v>16</v>
      </c>
      <c r="K113" s="260" t="s">
        <v>13</v>
      </c>
      <c r="L113" s="261"/>
      <c r="M113" s="262"/>
      <c r="P113" s="4" t="s">
        <v>16</v>
      </c>
      <c r="Q113" s="260" t="s">
        <v>29</v>
      </c>
      <c r="R113" s="261"/>
      <c r="S113" s="262"/>
    </row>
    <row r="114" spans="2:19" x14ac:dyDescent="0.3">
      <c r="B114" s="3" t="s">
        <v>18</v>
      </c>
      <c r="C114" s="254" t="s">
        <v>32</v>
      </c>
      <c r="D114" s="255"/>
      <c r="E114" s="256"/>
      <c r="J114" s="3" t="s">
        <v>18</v>
      </c>
      <c r="K114" s="254" t="s">
        <v>33</v>
      </c>
      <c r="L114" s="255"/>
      <c r="M114" s="256"/>
      <c r="P114" s="3" t="s">
        <v>18</v>
      </c>
      <c r="Q114" s="254" t="s">
        <v>34</v>
      </c>
      <c r="R114" s="255"/>
      <c r="S114" s="256"/>
    </row>
    <row r="115" spans="2:19" ht="15" thickBot="1" x14ac:dyDescent="0.35">
      <c r="B115" s="4" t="s">
        <v>20</v>
      </c>
      <c r="C115" s="226" t="s">
        <v>26</v>
      </c>
      <c r="D115" s="227"/>
      <c r="E115" s="228"/>
      <c r="J115" s="4" t="s">
        <v>20</v>
      </c>
      <c r="K115" s="226" t="s">
        <v>27</v>
      </c>
      <c r="L115" s="227"/>
      <c r="M115" s="228"/>
      <c r="P115" s="4" t="s">
        <v>20</v>
      </c>
      <c r="Q115" s="226" t="s">
        <v>38</v>
      </c>
      <c r="R115" s="227"/>
      <c r="S115" s="228"/>
    </row>
    <row r="116" spans="2:19" x14ac:dyDescent="0.3">
      <c r="B116" s="240" t="s">
        <v>14</v>
      </c>
      <c r="C116" s="241"/>
      <c r="D116" s="241"/>
      <c r="E116" s="242"/>
      <c r="J116" s="240" t="s">
        <v>14</v>
      </c>
      <c r="K116" s="241"/>
      <c r="L116" s="241"/>
      <c r="M116" s="242"/>
      <c r="P116" s="240" t="s">
        <v>14</v>
      </c>
      <c r="Q116" s="241"/>
      <c r="R116" s="241"/>
      <c r="S116" s="242"/>
    </row>
    <row r="117" spans="2:19" ht="15" thickBot="1" x14ac:dyDescent="0.35">
      <c r="B117" s="243"/>
      <c r="C117" s="241"/>
      <c r="D117" s="241"/>
      <c r="E117" s="242"/>
      <c r="J117" s="243"/>
      <c r="K117" s="241"/>
      <c r="L117" s="241"/>
      <c r="M117" s="242"/>
      <c r="P117" s="243"/>
      <c r="Q117" s="241"/>
      <c r="R117" s="241"/>
      <c r="S117" s="242"/>
    </row>
    <row r="118" spans="2:19" x14ac:dyDescent="0.3">
      <c r="B118" s="244" t="s">
        <v>19</v>
      </c>
      <c r="C118" s="245"/>
      <c r="D118" s="245"/>
      <c r="E118" s="212"/>
      <c r="J118" s="244" t="s">
        <v>19</v>
      </c>
      <c r="K118" s="245"/>
      <c r="L118" s="245"/>
      <c r="M118" s="212"/>
      <c r="P118" s="244" t="s">
        <v>19</v>
      </c>
      <c r="Q118" s="245"/>
      <c r="R118" s="245"/>
      <c r="S118" s="212"/>
    </row>
    <row r="119" spans="2:19" ht="15" thickBot="1" x14ac:dyDescent="0.35">
      <c r="B119" s="246"/>
      <c r="C119" s="247"/>
      <c r="D119" s="247"/>
      <c r="E119" s="213"/>
      <c r="J119" s="246"/>
      <c r="K119" s="247"/>
      <c r="L119" s="247"/>
      <c r="M119" s="213"/>
      <c r="P119" s="246"/>
      <c r="Q119" s="247"/>
      <c r="R119" s="247"/>
      <c r="S119" s="213"/>
    </row>
    <row r="120" spans="2:19" x14ac:dyDescent="0.3">
      <c r="B120" s="3" t="s">
        <v>6</v>
      </c>
      <c r="C120" s="210" t="s">
        <v>45</v>
      </c>
      <c r="D120" s="212" t="s">
        <v>46</v>
      </c>
      <c r="E120" s="199">
        <v>0.57999999999999996</v>
      </c>
      <c r="J120" s="3" t="s">
        <v>6</v>
      </c>
      <c r="K120" s="210" t="s">
        <v>45</v>
      </c>
      <c r="L120" s="212" t="s">
        <v>46</v>
      </c>
      <c r="M120" s="199">
        <v>0.57999999999999996</v>
      </c>
      <c r="P120" s="3" t="s">
        <v>6</v>
      </c>
      <c r="Q120" s="210" t="s">
        <v>45</v>
      </c>
      <c r="R120" s="212" t="s">
        <v>46</v>
      </c>
      <c r="S120" s="199">
        <v>0.75</v>
      </c>
    </row>
    <row r="121" spans="2:19" ht="15" thickBot="1" x14ac:dyDescent="0.35">
      <c r="B121" s="4" t="s">
        <v>44</v>
      </c>
      <c r="C121" s="211"/>
      <c r="D121" s="213"/>
      <c r="E121" s="200"/>
      <c r="J121" s="4" t="s">
        <v>44</v>
      </c>
      <c r="K121" s="211"/>
      <c r="L121" s="213"/>
      <c r="M121" s="200"/>
      <c r="P121" s="4" t="s">
        <v>44</v>
      </c>
      <c r="Q121" s="211"/>
      <c r="R121" s="213"/>
      <c r="S121" s="200"/>
    </row>
    <row r="122" spans="2:19" x14ac:dyDescent="0.3">
      <c r="B122" s="5" t="s">
        <v>21</v>
      </c>
      <c r="C122" s="210" t="s">
        <v>22</v>
      </c>
      <c r="D122" s="214" t="s">
        <v>23</v>
      </c>
      <c r="E122" s="199">
        <v>186</v>
      </c>
      <c r="J122" s="5" t="s">
        <v>21</v>
      </c>
      <c r="K122" s="210" t="s">
        <v>22</v>
      </c>
      <c r="L122" s="214" t="s">
        <v>23</v>
      </c>
      <c r="M122" s="199">
        <v>204</v>
      </c>
      <c r="P122" s="5" t="s">
        <v>21</v>
      </c>
      <c r="Q122" s="210" t="s">
        <v>22</v>
      </c>
      <c r="R122" s="214" t="s">
        <v>23</v>
      </c>
      <c r="S122" s="199">
        <v>134</v>
      </c>
    </row>
    <row r="123" spans="2:19" ht="15" thickBot="1" x14ac:dyDescent="0.35">
      <c r="B123" s="4" t="s">
        <v>24</v>
      </c>
      <c r="C123" s="211"/>
      <c r="D123" s="215"/>
      <c r="E123" s="200"/>
      <c r="J123" s="4" t="s">
        <v>24</v>
      </c>
      <c r="K123" s="211"/>
      <c r="L123" s="215"/>
      <c r="M123" s="200"/>
      <c r="P123" s="4" t="s">
        <v>24</v>
      </c>
      <c r="Q123" s="211"/>
      <c r="R123" s="215"/>
      <c r="S123" s="200"/>
    </row>
    <row r="124" spans="2:19" ht="14.4" customHeight="1" x14ac:dyDescent="0.3">
      <c r="B124" s="3" t="s">
        <v>48</v>
      </c>
      <c r="C124" s="201" t="e" vm="1">
        <v>#VALUE!</v>
      </c>
      <c r="D124" s="202"/>
      <c r="E124" s="203"/>
      <c r="J124" s="3" t="s">
        <v>48</v>
      </c>
      <c r="K124" s="201" t="e" vm="1">
        <v>#VALUE!</v>
      </c>
      <c r="L124" s="202"/>
      <c r="M124" s="203"/>
      <c r="P124" s="3" t="s">
        <v>48</v>
      </c>
      <c r="Q124" s="201" t="e" vm="1">
        <v>#VALUE!</v>
      </c>
      <c r="R124" s="202"/>
      <c r="S124" s="203"/>
    </row>
    <row r="125" spans="2:19" x14ac:dyDescent="0.3">
      <c r="B125" s="69" t="s">
        <v>98</v>
      </c>
      <c r="C125" s="204"/>
      <c r="D125" s="205"/>
      <c r="E125" s="206"/>
      <c r="J125" s="69" t="s">
        <v>98</v>
      </c>
      <c r="K125" s="204"/>
      <c r="L125" s="205"/>
      <c r="M125" s="206"/>
      <c r="P125" s="69" t="s">
        <v>98</v>
      </c>
      <c r="Q125" s="204"/>
      <c r="R125" s="205"/>
      <c r="S125" s="206"/>
    </row>
    <row r="126" spans="2:19" x14ac:dyDescent="0.3">
      <c r="B126" s="70"/>
      <c r="C126" s="204"/>
      <c r="D126" s="205"/>
      <c r="E126" s="206"/>
      <c r="J126" s="70"/>
      <c r="K126" s="204"/>
      <c r="L126" s="205"/>
      <c r="M126" s="206"/>
      <c r="P126" s="70"/>
      <c r="Q126" s="204"/>
      <c r="R126" s="205"/>
      <c r="S126" s="206"/>
    </row>
    <row r="127" spans="2:19" ht="15" thickBot="1" x14ac:dyDescent="0.35">
      <c r="B127" s="68"/>
      <c r="C127" s="207"/>
      <c r="D127" s="208"/>
      <c r="E127" s="209"/>
      <c r="J127" s="68"/>
      <c r="K127" s="207"/>
      <c r="L127" s="208"/>
      <c r="M127" s="209"/>
      <c r="P127" s="68"/>
      <c r="Q127" s="207"/>
      <c r="R127" s="208"/>
      <c r="S127" s="209"/>
    </row>
    <row r="130" spans="2:19" ht="14.4" customHeight="1" x14ac:dyDescent="0.3"/>
    <row r="131" spans="2:19" ht="15" customHeight="1" thickBot="1" x14ac:dyDescent="0.35"/>
    <row r="132" spans="2:19" ht="14.4" customHeight="1" x14ac:dyDescent="0.3">
      <c r="B132" s="7" t="s">
        <v>7</v>
      </c>
      <c r="C132" s="216" t="s">
        <v>8</v>
      </c>
      <c r="D132" s="217"/>
      <c r="E132" s="218"/>
      <c r="J132" s="7" t="s">
        <v>7</v>
      </c>
      <c r="K132" s="216" t="s">
        <v>8</v>
      </c>
      <c r="L132" s="217"/>
      <c r="M132" s="218"/>
      <c r="P132" s="7" t="s">
        <v>7</v>
      </c>
      <c r="Q132" s="216" t="s">
        <v>8</v>
      </c>
      <c r="R132" s="217"/>
      <c r="S132" s="218"/>
    </row>
    <row r="133" spans="2:19" ht="15" customHeight="1" thickBot="1" x14ac:dyDescent="0.35">
      <c r="B133" s="8" t="s">
        <v>10</v>
      </c>
      <c r="C133" s="219"/>
      <c r="D133" s="220"/>
      <c r="E133" s="221"/>
      <c r="J133" s="8" t="s">
        <v>10</v>
      </c>
      <c r="K133" s="219"/>
      <c r="L133" s="220"/>
      <c r="M133" s="221"/>
      <c r="P133" s="8" t="s">
        <v>10</v>
      </c>
      <c r="Q133" s="219"/>
      <c r="R133" s="220"/>
      <c r="S133" s="221"/>
    </row>
    <row r="134" spans="2:19" x14ac:dyDescent="0.3">
      <c r="B134" s="7" t="s">
        <v>9</v>
      </c>
      <c r="C134" s="234" t="s">
        <v>56</v>
      </c>
      <c r="D134" s="235"/>
      <c r="E134" s="236"/>
      <c r="J134" s="7" t="s">
        <v>9</v>
      </c>
      <c r="K134" s="234" t="s">
        <v>58</v>
      </c>
      <c r="L134" s="235"/>
      <c r="M134" s="236"/>
      <c r="P134" s="7" t="s">
        <v>9</v>
      </c>
      <c r="Q134" s="234" t="s">
        <v>60</v>
      </c>
      <c r="R134" s="235"/>
      <c r="S134" s="236"/>
    </row>
    <row r="135" spans="2:19" ht="15" thickBot="1" x14ac:dyDescent="0.35">
      <c r="B135" s="8" t="s">
        <v>11</v>
      </c>
      <c r="C135" s="237"/>
      <c r="D135" s="238"/>
      <c r="E135" s="239"/>
      <c r="J135" s="8" t="s">
        <v>11</v>
      </c>
      <c r="K135" s="237"/>
      <c r="L135" s="238"/>
      <c r="M135" s="239"/>
      <c r="P135" s="8" t="s">
        <v>11</v>
      </c>
      <c r="Q135" s="237"/>
      <c r="R135" s="238"/>
      <c r="S135" s="239"/>
    </row>
    <row r="136" spans="2:19" x14ac:dyDescent="0.3">
      <c r="B136" s="222" t="s">
        <v>15</v>
      </c>
      <c r="C136" s="233"/>
      <c r="D136" s="114"/>
      <c r="E136" s="82"/>
      <c r="J136" s="222" t="s">
        <v>15</v>
      </c>
      <c r="K136" s="233"/>
      <c r="L136" s="114"/>
      <c r="M136" s="82"/>
      <c r="P136" s="222" t="s">
        <v>15</v>
      </c>
      <c r="Q136" s="233"/>
      <c r="R136" s="114"/>
      <c r="S136" s="82"/>
    </row>
    <row r="137" spans="2:19" x14ac:dyDescent="0.3">
      <c r="B137" s="232"/>
      <c r="C137" s="233"/>
      <c r="D137" s="114"/>
      <c r="E137" s="82"/>
      <c r="J137" s="232"/>
      <c r="K137" s="233"/>
      <c r="L137" s="114"/>
      <c r="M137" s="82"/>
      <c r="P137" s="232"/>
      <c r="Q137" s="233"/>
      <c r="R137" s="114"/>
      <c r="S137" s="82"/>
    </row>
    <row r="138" spans="2:19" x14ac:dyDescent="0.3">
      <c r="B138" s="232"/>
      <c r="C138" s="233"/>
      <c r="D138" s="114"/>
      <c r="E138" s="82"/>
      <c r="J138" s="232"/>
      <c r="K138" s="233"/>
      <c r="L138" s="114"/>
      <c r="M138" s="82"/>
      <c r="P138" s="232"/>
      <c r="Q138" s="233"/>
      <c r="R138" s="114"/>
      <c r="S138" s="82"/>
    </row>
    <row r="139" spans="2:19" x14ac:dyDescent="0.3">
      <c r="B139" s="232"/>
      <c r="C139" s="233"/>
      <c r="D139" s="114"/>
      <c r="E139" s="82"/>
      <c r="J139" s="232"/>
      <c r="K139" s="233"/>
      <c r="L139" s="114"/>
      <c r="M139" s="82"/>
      <c r="P139" s="232"/>
      <c r="Q139" s="233"/>
      <c r="R139" s="114"/>
      <c r="S139" s="82"/>
    </row>
    <row r="140" spans="2:19" x14ac:dyDescent="0.3">
      <c r="B140" s="232"/>
      <c r="C140" s="233"/>
      <c r="D140" s="114"/>
      <c r="E140" s="82"/>
      <c r="J140" s="232"/>
      <c r="K140" s="233"/>
      <c r="L140" s="114"/>
      <c r="M140" s="82"/>
      <c r="P140" s="232"/>
      <c r="Q140" s="233"/>
      <c r="R140" s="114"/>
      <c r="S140" s="82"/>
    </row>
    <row r="141" spans="2:19" x14ac:dyDescent="0.3">
      <c r="B141" s="229" t="s">
        <v>17</v>
      </c>
      <c r="C141" s="233"/>
      <c r="D141" s="114"/>
      <c r="E141" s="82"/>
      <c r="J141" s="229" t="s">
        <v>17</v>
      </c>
      <c r="K141" s="233"/>
      <c r="L141" s="114"/>
      <c r="M141" s="82"/>
      <c r="P141" s="229" t="s">
        <v>17</v>
      </c>
      <c r="Q141" s="233"/>
      <c r="R141" s="114"/>
      <c r="S141" s="82"/>
    </row>
    <row r="142" spans="2:19" x14ac:dyDescent="0.3">
      <c r="B142" s="230"/>
      <c r="C142" s="233"/>
      <c r="D142" s="114"/>
      <c r="E142" s="82"/>
      <c r="J142" s="230"/>
      <c r="K142" s="233"/>
      <c r="L142" s="114"/>
      <c r="M142" s="82"/>
      <c r="P142" s="230"/>
      <c r="Q142" s="233"/>
      <c r="R142" s="114"/>
      <c r="S142" s="82"/>
    </row>
    <row r="143" spans="2:19" x14ac:dyDescent="0.3">
      <c r="B143" s="230"/>
      <c r="C143" s="233"/>
      <c r="D143" s="114"/>
      <c r="E143" s="82"/>
      <c r="J143" s="230"/>
      <c r="K143" s="233"/>
      <c r="L143" s="114"/>
      <c r="M143" s="82"/>
      <c r="P143" s="230"/>
      <c r="Q143" s="233"/>
      <c r="R143" s="114"/>
      <c r="S143" s="82"/>
    </row>
    <row r="144" spans="2:19" x14ac:dyDescent="0.3">
      <c r="B144" s="230"/>
      <c r="C144" s="233"/>
      <c r="D144" s="114"/>
      <c r="E144" s="82"/>
      <c r="J144" s="230"/>
      <c r="K144" s="233"/>
      <c r="L144" s="114"/>
      <c r="M144" s="82"/>
      <c r="P144" s="230"/>
      <c r="Q144" s="233"/>
      <c r="R144" s="114"/>
      <c r="S144" s="82"/>
    </row>
    <row r="145" spans="2:19" ht="15" thickBot="1" x14ac:dyDescent="0.35">
      <c r="B145" s="231"/>
      <c r="C145" s="84"/>
      <c r="D145" s="85"/>
      <c r="E145" s="83"/>
      <c r="J145" s="231"/>
      <c r="K145" s="84"/>
      <c r="L145" s="85"/>
      <c r="M145" s="83"/>
      <c r="P145" s="231"/>
      <c r="Q145" s="84"/>
      <c r="R145" s="85"/>
      <c r="S145" s="83"/>
    </row>
    <row r="146" spans="2:19" ht="15" thickBot="1" x14ac:dyDescent="0.35">
      <c r="B146" s="5" t="s">
        <v>12</v>
      </c>
      <c r="C146" s="257" t="s">
        <v>29</v>
      </c>
      <c r="D146" s="258"/>
      <c r="E146" s="259"/>
      <c r="J146" s="5" t="s">
        <v>12</v>
      </c>
      <c r="K146" s="257" t="s">
        <v>40</v>
      </c>
      <c r="L146" s="258"/>
      <c r="M146" s="259"/>
      <c r="P146" s="5" t="s">
        <v>12</v>
      </c>
      <c r="Q146" s="257" t="s">
        <v>29</v>
      </c>
      <c r="R146" s="258"/>
      <c r="S146" s="259"/>
    </row>
    <row r="147" spans="2:19" ht="15" thickBot="1" x14ac:dyDescent="0.35">
      <c r="B147" s="4" t="s">
        <v>16</v>
      </c>
      <c r="C147" s="260" t="s">
        <v>29</v>
      </c>
      <c r="D147" s="261"/>
      <c r="E147" s="262"/>
      <c r="J147" s="4" t="s">
        <v>16</v>
      </c>
      <c r="K147" s="260" t="s">
        <v>40</v>
      </c>
      <c r="L147" s="261"/>
      <c r="M147" s="262"/>
      <c r="P147" s="4" t="s">
        <v>16</v>
      </c>
      <c r="Q147" s="260" t="s">
        <v>29</v>
      </c>
      <c r="R147" s="261"/>
      <c r="S147" s="262"/>
    </row>
    <row r="148" spans="2:19" x14ac:dyDescent="0.3">
      <c r="B148" s="3" t="s">
        <v>18</v>
      </c>
      <c r="C148" s="223" t="s">
        <v>32</v>
      </c>
      <c r="D148" s="224"/>
      <c r="E148" s="225"/>
      <c r="J148" s="3" t="s">
        <v>18</v>
      </c>
      <c r="K148" s="254" t="s">
        <v>37</v>
      </c>
      <c r="L148" s="255"/>
      <c r="M148" s="256"/>
      <c r="P148" s="3" t="s">
        <v>18</v>
      </c>
      <c r="Q148" s="254" t="s">
        <v>34</v>
      </c>
      <c r="R148" s="255"/>
      <c r="S148" s="256"/>
    </row>
    <row r="149" spans="2:19" ht="15" thickBot="1" x14ac:dyDescent="0.35">
      <c r="B149" s="4" t="s">
        <v>20</v>
      </c>
      <c r="C149" s="226" t="s">
        <v>26</v>
      </c>
      <c r="D149" s="227"/>
      <c r="E149" s="228"/>
      <c r="J149" s="4" t="s">
        <v>20</v>
      </c>
      <c r="K149" s="226" t="s">
        <v>30</v>
      </c>
      <c r="L149" s="227"/>
      <c r="M149" s="228"/>
      <c r="P149" s="4" t="s">
        <v>20</v>
      </c>
      <c r="Q149" s="226" t="s">
        <v>38</v>
      </c>
      <c r="R149" s="227"/>
      <c r="S149" s="228"/>
    </row>
    <row r="150" spans="2:19" x14ac:dyDescent="0.3">
      <c r="B150" s="240" t="s">
        <v>14</v>
      </c>
      <c r="C150" s="241"/>
      <c r="D150" s="241"/>
      <c r="E150" s="242"/>
      <c r="J150" s="240" t="s">
        <v>14</v>
      </c>
      <c r="K150" s="241"/>
      <c r="L150" s="241"/>
      <c r="M150" s="242"/>
      <c r="P150" s="240" t="s">
        <v>14</v>
      </c>
      <c r="Q150" s="241"/>
      <c r="R150" s="241"/>
      <c r="S150" s="242"/>
    </row>
    <row r="151" spans="2:19" ht="15" thickBot="1" x14ac:dyDescent="0.35">
      <c r="B151" s="243"/>
      <c r="C151" s="241"/>
      <c r="D151" s="241"/>
      <c r="E151" s="242"/>
      <c r="J151" s="243"/>
      <c r="K151" s="241"/>
      <c r="L151" s="241"/>
      <c r="M151" s="242"/>
      <c r="P151" s="243"/>
      <c r="Q151" s="241"/>
      <c r="R151" s="241"/>
      <c r="S151" s="242"/>
    </row>
    <row r="152" spans="2:19" x14ac:dyDescent="0.3">
      <c r="B152" s="244" t="s">
        <v>19</v>
      </c>
      <c r="C152" s="245"/>
      <c r="D152" s="245"/>
      <c r="E152" s="212"/>
      <c r="J152" s="244" t="s">
        <v>19</v>
      </c>
      <c r="K152" s="245"/>
      <c r="L152" s="245"/>
      <c r="M152" s="212"/>
      <c r="P152" s="244" t="s">
        <v>19</v>
      </c>
      <c r="Q152" s="245"/>
      <c r="R152" s="245"/>
      <c r="S152" s="212"/>
    </row>
    <row r="153" spans="2:19" ht="15" thickBot="1" x14ac:dyDescent="0.35">
      <c r="B153" s="246"/>
      <c r="C153" s="247"/>
      <c r="D153" s="247"/>
      <c r="E153" s="213"/>
      <c r="J153" s="246"/>
      <c r="K153" s="247"/>
      <c r="L153" s="247"/>
      <c r="M153" s="213"/>
      <c r="P153" s="246"/>
      <c r="Q153" s="247"/>
      <c r="R153" s="247"/>
      <c r="S153" s="213"/>
    </row>
    <row r="154" spans="2:19" x14ac:dyDescent="0.3">
      <c r="B154" s="3" t="s">
        <v>6</v>
      </c>
      <c r="C154" s="210" t="s">
        <v>45</v>
      </c>
      <c r="D154" s="212" t="s">
        <v>46</v>
      </c>
      <c r="E154" s="199">
        <v>0.39</v>
      </c>
      <c r="J154" s="3" t="s">
        <v>6</v>
      </c>
      <c r="K154" s="210" t="s">
        <v>45</v>
      </c>
      <c r="L154" s="212" t="s">
        <v>46</v>
      </c>
      <c r="M154" s="199">
        <v>0.68</v>
      </c>
      <c r="P154" s="3" t="s">
        <v>6</v>
      </c>
      <c r="Q154" s="210" t="s">
        <v>45</v>
      </c>
      <c r="R154" s="212" t="s">
        <v>46</v>
      </c>
      <c r="S154" s="199">
        <v>0.45</v>
      </c>
    </row>
    <row r="155" spans="2:19" ht="15" thickBot="1" x14ac:dyDescent="0.35">
      <c r="B155" s="4" t="s">
        <v>44</v>
      </c>
      <c r="C155" s="211"/>
      <c r="D155" s="213"/>
      <c r="E155" s="200"/>
      <c r="J155" s="4" t="s">
        <v>44</v>
      </c>
      <c r="K155" s="211"/>
      <c r="L155" s="213"/>
      <c r="M155" s="200"/>
      <c r="P155" s="4" t="s">
        <v>44</v>
      </c>
      <c r="Q155" s="211"/>
      <c r="R155" s="213"/>
      <c r="S155" s="200"/>
    </row>
    <row r="156" spans="2:19" x14ac:dyDescent="0.3">
      <c r="B156" s="5" t="s">
        <v>21</v>
      </c>
      <c r="C156" s="210" t="s">
        <v>22</v>
      </c>
      <c r="D156" s="214" t="s">
        <v>23</v>
      </c>
      <c r="E156" s="199">
        <v>98</v>
      </c>
      <c r="J156" s="5" t="s">
        <v>21</v>
      </c>
      <c r="K156" s="210" t="s">
        <v>22</v>
      </c>
      <c r="L156" s="214" t="s">
        <v>23</v>
      </c>
      <c r="M156" s="199">
        <v>280</v>
      </c>
      <c r="P156" s="5" t="s">
        <v>21</v>
      </c>
      <c r="Q156" s="210" t="s">
        <v>22</v>
      </c>
      <c r="R156" s="214" t="s">
        <v>23</v>
      </c>
      <c r="S156" s="199">
        <v>160</v>
      </c>
    </row>
    <row r="157" spans="2:19" ht="15" thickBot="1" x14ac:dyDescent="0.35">
      <c r="B157" s="4" t="s">
        <v>24</v>
      </c>
      <c r="C157" s="211"/>
      <c r="D157" s="215"/>
      <c r="E157" s="200"/>
      <c r="J157" s="4" t="s">
        <v>24</v>
      </c>
      <c r="K157" s="211"/>
      <c r="L157" s="215"/>
      <c r="M157" s="200"/>
      <c r="P157" s="4" t="s">
        <v>24</v>
      </c>
      <c r="Q157" s="211"/>
      <c r="R157" s="215"/>
      <c r="S157" s="200"/>
    </row>
    <row r="158" spans="2:19" ht="14.4" customHeight="1" x14ac:dyDescent="0.3">
      <c r="B158" s="3" t="s">
        <v>48</v>
      </c>
      <c r="C158" s="201" t="e" vm="1">
        <v>#VALUE!</v>
      </c>
      <c r="D158" s="202"/>
      <c r="E158" s="203"/>
      <c r="J158" s="3" t="s">
        <v>48</v>
      </c>
      <c r="K158" s="201" t="e" vm="1">
        <v>#VALUE!</v>
      </c>
      <c r="L158" s="202"/>
      <c r="M158" s="203"/>
      <c r="P158" s="3" t="s">
        <v>48</v>
      </c>
      <c r="Q158" s="201" t="e" vm="1">
        <v>#VALUE!</v>
      </c>
      <c r="R158" s="202"/>
      <c r="S158" s="203"/>
    </row>
    <row r="159" spans="2:19" x14ac:dyDescent="0.3">
      <c r="B159" s="69" t="s">
        <v>98</v>
      </c>
      <c r="C159" s="204"/>
      <c r="D159" s="205"/>
      <c r="E159" s="206"/>
      <c r="J159" s="69" t="s">
        <v>98</v>
      </c>
      <c r="K159" s="204"/>
      <c r="L159" s="205"/>
      <c r="M159" s="206"/>
      <c r="P159" s="69" t="s">
        <v>98</v>
      </c>
      <c r="Q159" s="204"/>
      <c r="R159" s="205"/>
      <c r="S159" s="206"/>
    </row>
    <row r="160" spans="2:19" x14ac:dyDescent="0.3">
      <c r="B160" s="70"/>
      <c r="C160" s="204"/>
      <c r="D160" s="205"/>
      <c r="E160" s="206"/>
      <c r="J160" s="70"/>
      <c r="K160" s="204"/>
      <c r="L160" s="205"/>
      <c r="M160" s="206"/>
      <c r="P160" s="70"/>
      <c r="Q160" s="204"/>
      <c r="R160" s="205"/>
      <c r="S160" s="206"/>
    </row>
    <row r="161" spans="2:19" ht="15" thickBot="1" x14ac:dyDescent="0.35">
      <c r="B161" s="68"/>
      <c r="C161" s="207"/>
      <c r="D161" s="208"/>
      <c r="E161" s="209"/>
      <c r="J161" s="68"/>
      <c r="K161" s="207"/>
      <c r="L161" s="208"/>
      <c r="M161" s="209"/>
      <c r="P161" s="68"/>
      <c r="Q161" s="207"/>
      <c r="R161" s="208"/>
      <c r="S161" s="209"/>
    </row>
    <row r="187" spans="2:19" ht="30.6" thickBot="1" x14ac:dyDescent="0.35">
      <c r="D187" s="6"/>
    </row>
    <row r="188" spans="2:19" x14ac:dyDescent="0.3">
      <c r="B188" s="7" t="s">
        <v>7</v>
      </c>
      <c r="C188" s="216" t="s">
        <v>8</v>
      </c>
      <c r="D188" s="217"/>
      <c r="E188" s="218"/>
      <c r="J188" s="7" t="s">
        <v>7</v>
      </c>
      <c r="K188" s="216" t="s">
        <v>8</v>
      </c>
      <c r="L188" s="217"/>
      <c r="M188" s="218"/>
      <c r="P188" s="7" t="s">
        <v>7</v>
      </c>
      <c r="Q188" s="216" t="s">
        <v>8</v>
      </c>
      <c r="R188" s="217"/>
      <c r="S188" s="218"/>
    </row>
    <row r="189" spans="2:19" ht="15" thickBot="1" x14ac:dyDescent="0.35">
      <c r="B189" s="8" t="s">
        <v>10</v>
      </c>
      <c r="C189" s="219"/>
      <c r="D189" s="220"/>
      <c r="E189" s="221"/>
      <c r="J189" s="8" t="s">
        <v>10</v>
      </c>
      <c r="K189" s="219"/>
      <c r="L189" s="220"/>
      <c r="M189" s="221"/>
      <c r="P189" s="8" t="s">
        <v>10</v>
      </c>
      <c r="Q189" s="219"/>
      <c r="R189" s="220"/>
      <c r="S189" s="221"/>
    </row>
    <row r="190" spans="2:19" x14ac:dyDescent="0.3">
      <c r="B190" s="7" t="s">
        <v>9</v>
      </c>
      <c r="C190" s="234" t="s">
        <v>61</v>
      </c>
      <c r="D190" s="235"/>
      <c r="E190" s="236"/>
      <c r="J190" s="7" t="s">
        <v>9</v>
      </c>
      <c r="K190" s="234" t="s">
        <v>63</v>
      </c>
      <c r="L190" s="235"/>
      <c r="M190" s="236"/>
      <c r="P190" s="7" t="s">
        <v>9</v>
      </c>
      <c r="Q190" s="234" t="s">
        <v>65</v>
      </c>
      <c r="R190" s="235"/>
      <c r="S190" s="236"/>
    </row>
    <row r="191" spans="2:19" ht="15" thickBot="1" x14ac:dyDescent="0.35">
      <c r="B191" s="8" t="s">
        <v>11</v>
      </c>
      <c r="C191" s="237"/>
      <c r="D191" s="238"/>
      <c r="E191" s="239"/>
      <c r="J191" s="8" t="s">
        <v>11</v>
      </c>
      <c r="K191" s="237"/>
      <c r="L191" s="238"/>
      <c r="M191" s="239"/>
      <c r="P191" s="8" t="s">
        <v>11</v>
      </c>
      <c r="Q191" s="237"/>
      <c r="R191" s="238"/>
      <c r="S191" s="239"/>
    </row>
    <row r="192" spans="2:19" x14ac:dyDescent="0.3">
      <c r="B192" s="222" t="s">
        <v>15</v>
      </c>
      <c r="C192" s="233"/>
      <c r="D192" s="114"/>
      <c r="E192" s="82"/>
      <c r="J192" s="222" t="s">
        <v>15</v>
      </c>
      <c r="K192" s="233"/>
      <c r="L192" s="114"/>
      <c r="M192" s="82"/>
      <c r="P192" s="222" t="s">
        <v>15</v>
      </c>
      <c r="Q192" s="233"/>
      <c r="R192" s="114"/>
      <c r="S192" s="82"/>
    </row>
    <row r="193" spans="2:19" x14ac:dyDescent="0.3">
      <c r="B193" s="232"/>
      <c r="C193" s="233"/>
      <c r="D193" s="114"/>
      <c r="E193" s="82"/>
      <c r="J193" s="232"/>
      <c r="K193" s="233"/>
      <c r="L193" s="114"/>
      <c r="M193" s="82"/>
      <c r="P193" s="232"/>
      <c r="Q193" s="233"/>
      <c r="R193" s="114"/>
      <c r="S193" s="82"/>
    </row>
    <row r="194" spans="2:19" x14ac:dyDescent="0.3">
      <c r="B194" s="232"/>
      <c r="C194" s="233"/>
      <c r="D194" s="114"/>
      <c r="E194" s="82"/>
      <c r="J194" s="232"/>
      <c r="K194" s="233"/>
      <c r="L194" s="114"/>
      <c r="M194" s="82"/>
      <c r="P194" s="232"/>
      <c r="Q194" s="233"/>
      <c r="R194" s="114"/>
      <c r="S194" s="82"/>
    </row>
    <row r="195" spans="2:19" x14ac:dyDescent="0.3">
      <c r="B195" s="232"/>
      <c r="C195" s="233"/>
      <c r="D195" s="114"/>
      <c r="E195" s="82"/>
      <c r="J195" s="232"/>
      <c r="K195" s="233"/>
      <c r="L195" s="114"/>
      <c r="M195" s="82"/>
      <c r="P195" s="232"/>
      <c r="Q195" s="233"/>
      <c r="R195" s="114"/>
      <c r="S195" s="82"/>
    </row>
    <row r="196" spans="2:19" x14ac:dyDescent="0.3">
      <c r="B196" s="232"/>
      <c r="C196" s="233"/>
      <c r="D196" s="114"/>
      <c r="E196" s="82"/>
      <c r="J196" s="232"/>
      <c r="K196" s="233"/>
      <c r="L196" s="114"/>
      <c r="M196" s="82"/>
      <c r="P196" s="232"/>
      <c r="Q196" s="233"/>
      <c r="R196" s="114"/>
      <c r="S196" s="82"/>
    </row>
    <row r="197" spans="2:19" x14ac:dyDescent="0.3">
      <c r="B197" s="229" t="s">
        <v>17</v>
      </c>
      <c r="C197" s="233"/>
      <c r="D197" s="114"/>
      <c r="E197" s="82"/>
      <c r="J197" s="229" t="s">
        <v>17</v>
      </c>
      <c r="K197" s="233"/>
      <c r="L197" s="114"/>
      <c r="M197" s="82"/>
      <c r="P197" s="229" t="s">
        <v>17</v>
      </c>
      <c r="Q197" s="233"/>
      <c r="R197" s="114"/>
      <c r="S197" s="82"/>
    </row>
    <row r="198" spans="2:19" x14ac:dyDescent="0.3">
      <c r="B198" s="230"/>
      <c r="C198" s="233"/>
      <c r="D198" s="114"/>
      <c r="E198" s="82"/>
      <c r="J198" s="230"/>
      <c r="K198" s="233"/>
      <c r="L198" s="114"/>
      <c r="M198" s="82"/>
      <c r="P198" s="230"/>
      <c r="Q198" s="233"/>
      <c r="R198" s="114"/>
      <c r="S198" s="82"/>
    </row>
    <row r="199" spans="2:19" x14ac:dyDescent="0.3">
      <c r="B199" s="230"/>
      <c r="C199" s="233"/>
      <c r="D199" s="114"/>
      <c r="E199" s="82"/>
      <c r="J199" s="230"/>
      <c r="K199" s="233"/>
      <c r="L199" s="114"/>
      <c r="M199" s="82"/>
      <c r="P199" s="230"/>
      <c r="Q199" s="233"/>
      <c r="R199" s="114"/>
      <c r="S199" s="82"/>
    </row>
    <row r="200" spans="2:19" x14ac:dyDescent="0.3">
      <c r="B200" s="230"/>
      <c r="C200" s="233"/>
      <c r="D200" s="114"/>
      <c r="E200" s="82"/>
      <c r="J200" s="230"/>
      <c r="K200" s="233"/>
      <c r="L200" s="114"/>
      <c r="M200" s="82"/>
      <c r="P200" s="230"/>
      <c r="Q200" s="233"/>
      <c r="R200" s="114"/>
      <c r="S200" s="82"/>
    </row>
    <row r="201" spans="2:19" ht="15" thickBot="1" x14ac:dyDescent="0.35">
      <c r="B201" s="231"/>
      <c r="C201" s="84"/>
      <c r="D201" s="85"/>
      <c r="E201" s="83"/>
      <c r="J201" s="231"/>
      <c r="K201" s="84"/>
      <c r="L201" s="85"/>
      <c r="M201" s="83"/>
      <c r="P201" s="231"/>
      <c r="Q201" s="84"/>
      <c r="R201" s="85"/>
      <c r="S201" s="83"/>
    </row>
    <row r="202" spans="2:19" ht="15" thickBot="1" x14ac:dyDescent="0.35">
      <c r="B202" s="5" t="s">
        <v>12</v>
      </c>
      <c r="C202" s="257" t="s">
        <v>29</v>
      </c>
      <c r="D202" s="258"/>
      <c r="E202" s="259"/>
      <c r="J202" s="5" t="s">
        <v>12</v>
      </c>
      <c r="K202" s="257" t="s">
        <v>42</v>
      </c>
      <c r="L202" s="258"/>
      <c r="M202" s="259"/>
      <c r="P202" s="5" t="s">
        <v>12</v>
      </c>
      <c r="Q202" s="257" t="s">
        <v>29</v>
      </c>
      <c r="R202" s="258"/>
      <c r="S202" s="259"/>
    </row>
    <row r="203" spans="2:19" ht="15" thickBot="1" x14ac:dyDescent="0.35">
      <c r="B203" s="4" t="s">
        <v>16</v>
      </c>
      <c r="C203" s="260" t="s">
        <v>29</v>
      </c>
      <c r="D203" s="261"/>
      <c r="E203" s="262"/>
      <c r="J203" s="4" t="s">
        <v>16</v>
      </c>
      <c r="K203" s="260" t="s">
        <v>42</v>
      </c>
      <c r="L203" s="261"/>
      <c r="M203" s="262"/>
      <c r="P203" s="4" t="s">
        <v>16</v>
      </c>
      <c r="Q203" s="260" t="s">
        <v>29</v>
      </c>
      <c r="R203" s="261"/>
      <c r="S203" s="262"/>
    </row>
    <row r="204" spans="2:19" x14ac:dyDescent="0.3">
      <c r="B204" s="3" t="s">
        <v>18</v>
      </c>
      <c r="C204" s="254" t="s">
        <v>34</v>
      </c>
      <c r="D204" s="255"/>
      <c r="E204" s="256"/>
      <c r="J204" s="3" t="s">
        <v>18</v>
      </c>
      <c r="K204" s="254" t="s">
        <v>33</v>
      </c>
      <c r="L204" s="255"/>
      <c r="M204" s="256"/>
      <c r="P204" s="3" t="s">
        <v>18</v>
      </c>
      <c r="Q204" s="254" t="s">
        <v>33</v>
      </c>
      <c r="R204" s="255"/>
      <c r="S204" s="256"/>
    </row>
    <row r="205" spans="2:19" ht="15" thickBot="1" x14ac:dyDescent="0.35">
      <c r="B205" s="4" t="s">
        <v>20</v>
      </c>
      <c r="C205" s="226" t="s">
        <v>38</v>
      </c>
      <c r="D205" s="227"/>
      <c r="E205" s="228"/>
      <c r="J205" s="4" t="s">
        <v>20</v>
      </c>
      <c r="K205" s="226" t="s">
        <v>27</v>
      </c>
      <c r="L205" s="227"/>
      <c r="M205" s="228"/>
      <c r="P205" s="4" t="s">
        <v>20</v>
      </c>
      <c r="Q205" s="226" t="s">
        <v>27</v>
      </c>
      <c r="R205" s="227"/>
      <c r="S205" s="228"/>
    </row>
    <row r="206" spans="2:19" x14ac:dyDescent="0.3">
      <c r="B206" s="240" t="s">
        <v>14</v>
      </c>
      <c r="C206" s="241"/>
      <c r="D206" s="241"/>
      <c r="E206" s="242"/>
      <c r="J206" s="240" t="s">
        <v>14</v>
      </c>
      <c r="K206" s="241"/>
      <c r="L206" s="241"/>
      <c r="M206" s="242"/>
      <c r="P206" s="240" t="s">
        <v>14</v>
      </c>
      <c r="Q206" s="241"/>
      <c r="R206" s="241"/>
      <c r="S206" s="242"/>
    </row>
    <row r="207" spans="2:19" ht="15" thickBot="1" x14ac:dyDescent="0.35">
      <c r="B207" s="243"/>
      <c r="C207" s="241"/>
      <c r="D207" s="241"/>
      <c r="E207" s="242"/>
      <c r="J207" s="243"/>
      <c r="K207" s="241"/>
      <c r="L207" s="241"/>
      <c r="M207" s="242"/>
      <c r="P207" s="243"/>
      <c r="Q207" s="241"/>
      <c r="R207" s="241"/>
      <c r="S207" s="242"/>
    </row>
    <row r="208" spans="2:19" x14ac:dyDescent="0.3">
      <c r="B208" s="244" t="s">
        <v>19</v>
      </c>
      <c r="C208" s="245"/>
      <c r="D208" s="245"/>
      <c r="E208" s="212"/>
      <c r="J208" s="244" t="s">
        <v>19</v>
      </c>
      <c r="K208" s="245"/>
      <c r="L208" s="245"/>
      <c r="M208" s="212"/>
      <c r="P208" s="244" t="s">
        <v>19</v>
      </c>
      <c r="Q208" s="245"/>
      <c r="R208" s="245"/>
      <c r="S208" s="212"/>
    </row>
    <row r="209" spans="2:19" ht="15" thickBot="1" x14ac:dyDescent="0.35">
      <c r="B209" s="246"/>
      <c r="C209" s="247"/>
      <c r="D209" s="247"/>
      <c r="E209" s="213"/>
      <c r="J209" s="246"/>
      <c r="K209" s="247"/>
      <c r="L209" s="247"/>
      <c r="M209" s="213"/>
      <c r="P209" s="246"/>
      <c r="Q209" s="247"/>
      <c r="R209" s="247"/>
      <c r="S209" s="213"/>
    </row>
    <row r="210" spans="2:19" x14ac:dyDescent="0.3">
      <c r="B210" s="3" t="s">
        <v>6</v>
      </c>
      <c r="C210" s="210" t="s">
        <v>45</v>
      </c>
      <c r="D210" s="212" t="s">
        <v>46</v>
      </c>
      <c r="E210" s="199">
        <v>0.61</v>
      </c>
      <c r="J210" s="3" t="s">
        <v>6</v>
      </c>
      <c r="K210" s="210" t="s">
        <v>45</v>
      </c>
      <c r="L210" s="212" t="s">
        <v>46</v>
      </c>
      <c r="M210" s="199">
        <v>0.99</v>
      </c>
      <c r="P210" s="3" t="s">
        <v>6</v>
      </c>
      <c r="Q210" s="210" t="s">
        <v>45</v>
      </c>
      <c r="R210" s="212" t="s">
        <v>46</v>
      </c>
      <c r="S210" s="199">
        <v>0.45</v>
      </c>
    </row>
    <row r="211" spans="2:19" ht="15" thickBot="1" x14ac:dyDescent="0.35">
      <c r="B211" s="4" t="s">
        <v>44</v>
      </c>
      <c r="C211" s="211"/>
      <c r="D211" s="213"/>
      <c r="E211" s="200"/>
      <c r="J211" s="4" t="s">
        <v>44</v>
      </c>
      <c r="K211" s="211"/>
      <c r="L211" s="213"/>
      <c r="M211" s="200"/>
      <c r="P211" s="4" t="s">
        <v>44</v>
      </c>
      <c r="Q211" s="211"/>
      <c r="R211" s="213"/>
      <c r="S211" s="200"/>
    </row>
    <row r="212" spans="2:19" x14ac:dyDescent="0.3">
      <c r="B212" s="5" t="s">
        <v>21</v>
      </c>
      <c r="C212" s="210" t="s">
        <v>22</v>
      </c>
      <c r="D212" s="214" t="s">
        <v>23</v>
      </c>
      <c r="E212" s="199">
        <v>160</v>
      </c>
      <c r="J212" s="5" t="s">
        <v>21</v>
      </c>
      <c r="K212" s="210" t="s">
        <v>22</v>
      </c>
      <c r="L212" s="214" t="s">
        <v>23</v>
      </c>
      <c r="M212" s="199">
        <v>230</v>
      </c>
      <c r="P212" s="5" t="s">
        <v>21</v>
      </c>
      <c r="Q212" s="210" t="s">
        <v>22</v>
      </c>
      <c r="R212" s="214" t="s">
        <v>23</v>
      </c>
      <c r="S212" s="199">
        <v>182</v>
      </c>
    </row>
    <row r="213" spans="2:19" ht="15" thickBot="1" x14ac:dyDescent="0.35">
      <c r="B213" s="4" t="s">
        <v>24</v>
      </c>
      <c r="C213" s="211"/>
      <c r="D213" s="215"/>
      <c r="E213" s="200"/>
      <c r="J213" s="4" t="s">
        <v>24</v>
      </c>
      <c r="K213" s="211"/>
      <c r="L213" s="215"/>
      <c r="M213" s="200"/>
      <c r="P213" s="4" t="s">
        <v>24</v>
      </c>
      <c r="Q213" s="211"/>
      <c r="R213" s="215"/>
      <c r="S213" s="200"/>
    </row>
    <row r="214" spans="2:19" ht="15" customHeight="1" x14ac:dyDescent="0.3">
      <c r="B214" s="3" t="s">
        <v>48</v>
      </c>
      <c r="C214" s="201" t="e" vm="1">
        <v>#VALUE!</v>
      </c>
      <c r="D214" s="202"/>
      <c r="E214" s="203"/>
      <c r="J214" s="3" t="s">
        <v>48</v>
      </c>
      <c r="K214" s="201" t="e" vm="1">
        <v>#VALUE!</v>
      </c>
      <c r="L214" s="202"/>
      <c r="M214" s="203"/>
      <c r="P214" s="3" t="s">
        <v>48</v>
      </c>
      <c r="Q214" s="201" t="e" vm="1">
        <v>#VALUE!</v>
      </c>
      <c r="R214" s="202"/>
      <c r="S214" s="203"/>
    </row>
    <row r="215" spans="2:19" x14ac:dyDescent="0.3">
      <c r="B215" s="69" t="s">
        <v>98</v>
      </c>
      <c r="C215" s="204"/>
      <c r="D215" s="205"/>
      <c r="E215" s="206"/>
      <c r="J215" s="69" t="s">
        <v>98</v>
      </c>
      <c r="K215" s="204"/>
      <c r="L215" s="205"/>
      <c r="M215" s="206"/>
      <c r="P215" s="69" t="s">
        <v>98</v>
      </c>
      <c r="Q215" s="204"/>
      <c r="R215" s="205"/>
      <c r="S215" s="206"/>
    </row>
    <row r="216" spans="2:19" x14ac:dyDescent="0.3">
      <c r="B216" s="70"/>
      <c r="C216" s="204"/>
      <c r="D216" s="205"/>
      <c r="E216" s="206"/>
      <c r="J216" s="70"/>
      <c r="K216" s="204"/>
      <c r="L216" s="205"/>
      <c r="M216" s="206"/>
      <c r="P216" s="70"/>
      <c r="Q216" s="204"/>
      <c r="R216" s="205"/>
      <c r="S216" s="206"/>
    </row>
    <row r="217" spans="2:19" ht="15" thickBot="1" x14ac:dyDescent="0.35">
      <c r="B217" s="68"/>
      <c r="C217" s="207"/>
      <c r="D217" s="208"/>
      <c r="E217" s="209"/>
      <c r="J217" s="68"/>
      <c r="K217" s="207"/>
      <c r="L217" s="208"/>
      <c r="M217" s="209"/>
      <c r="P217" s="68"/>
      <c r="Q217" s="207"/>
      <c r="R217" s="208"/>
      <c r="S217" s="209"/>
    </row>
    <row r="221" spans="2:19" ht="15" thickBot="1" x14ac:dyDescent="0.35"/>
    <row r="222" spans="2:19" x14ac:dyDescent="0.3">
      <c r="B222" s="7" t="s">
        <v>7</v>
      </c>
      <c r="C222" s="216" t="s">
        <v>8</v>
      </c>
      <c r="D222" s="217"/>
      <c r="E222" s="218"/>
      <c r="J222" s="7" t="s">
        <v>7</v>
      </c>
      <c r="K222" s="216" t="s">
        <v>8</v>
      </c>
      <c r="L222" s="217"/>
      <c r="M222" s="218"/>
      <c r="P222" s="7" t="s">
        <v>7</v>
      </c>
      <c r="Q222" s="216" t="s">
        <v>8</v>
      </c>
      <c r="R222" s="217"/>
      <c r="S222" s="218"/>
    </row>
    <row r="223" spans="2:19" ht="15" thickBot="1" x14ac:dyDescent="0.35">
      <c r="B223" s="8" t="s">
        <v>10</v>
      </c>
      <c r="C223" s="219"/>
      <c r="D223" s="220"/>
      <c r="E223" s="221"/>
      <c r="J223" s="8" t="s">
        <v>10</v>
      </c>
      <c r="K223" s="219"/>
      <c r="L223" s="220"/>
      <c r="M223" s="221"/>
      <c r="P223" s="8" t="s">
        <v>10</v>
      </c>
      <c r="Q223" s="219"/>
      <c r="R223" s="220"/>
      <c r="S223" s="221"/>
    </row>
    <row r="224" spans="2:19" x14ac:dyDescent="0.3">
      <c r="B224" s="7" t="s">
        <v>9</v>
      </c>
      <c r="C224" s="234" t="s">
        <v>62</v>
      </c>
      <c r="D224" s="235"/>
      <c r="E224" s="236"/>
      <c r="J224" s="7" t="s">
        <v>9</v>
      </c>
      <c r="K224" s="234" t="s">
        <v>64</v>
      </c>
      <c r="L224" s="235"/>
      <c r="M224" s="236"/>
      <c r="P224" s="7" t="s">
        <v>9</v>
      </c>
      <c r="Q224" s="234" t="s">
        <v>66</v>
      </c>
      <c r="R224" s="235"/>
      <c r="S224" s="236"/>
    </row>
    <row r="225" spans="2:19" ht="15" thickBot="1" x14ac:dyDescent="0.35">
      <c r="B225" s="8" t="s">
        <v>11</v>
      </c>
      <c r="C225" s="237"/>
      <c r="D225" s="238"/>
      <c r="E225" s="239"/>
      <c r="J225" s="8" t="s">
        <v>11</v>
      </c>
      <c r="K225" s="237"/>
      <c r="L225" s="238"/>
      <c r="M225" s="239"/>
      <c r="P225" s="8" t="s">
        <v>11</v>
      </c>
      <c r="Q225" s="237"/>
      <c r="R225" s="238"/>
      <c r="S225" s="239"/>
    </row>
    <row r="226" spans="2:19" x14ac:dyDescent="0.3">
      <c r="B226" s="222" t="s">
        <v>15</v>
      </c>
      <c r="C226" s="233"/>
      <c r="D226" s="114"/>
      <c r="E226" s="82"/>
      <c r="J226" s="222" t="s">
        <v>15</v>
      </c>
      <c r="K226" s="233"/>
      <c r="L226" s="114"/>
      <c r="M226" s="82"/>
      <c r="P226" s="222" t="s">
        <v>15</v>
      </c>
      <c r="Q226" s="233"/>
      <c r="R226" s="114"/>
      <c r="S226" s="82"/>
    </row>
    <row r="227" spans="2:19" x14ac:dyDescent="0.3">
      <c r="B227" s="232"/>
      <c r="C227" s="233"/>
      <c r="D227" s="114"/>
      <c r="E227" s="82"/>
      <c r="J227" s="232"/>
      <c r="K227" s="233"/>
      <c r="L227" s="114"/>
      <c r="M227" s="82"/>
      <c r="P227" s="232"/>
      <c r="Q227" s="233"/>
      <c r="R227" s="114"/>
      <c r="S227" s="82"/>
    </row>
    <row r="228" spans="2:19" x14ac:dyDescent="0.3">
      <c r="B228" s="232"/>
      <c r="C228" s="233"/>
      <c r="D228" s="114"/>
      <c r="E228" s="82"/>
      <c r="J228" s="232"/>
      <c r="K228" s="233"/>
      <c r="L228" s="114"/>
      <c r="M228" s="82"/>
      <c r="P228" s="232"/>
      <c r="Q228" s="233"/>
      <c r="R228" s="114"/>
      <c r="S228" s="82"/>
    </row>
    <row r="229" spans="2:19" x14ac:dyDescent="0.3">
      <c r="B229" s="232"/>
      <c r="C229" s="233"/>
      <c r="D229" s="114"/>
      <c r="E229" s="82"/>
      <c r="J229" s="232"/>
      <c r="K229" s="233"/>
      <c r="L229" s="114"/>
      <c r="M229" s="82"/>
      <c r="P229" s="232"/>
      <c r="Q229" s="233"/>
      <c r="R229" s="114"/>
      <c r="S229" s="82"/>
    </row>
    <row r="230" spans="2:19" x14ac:dyDescent="0.3">
      <c r="B230" s="232"/>
      <c r="C230" s="233"/>
      <c r="D230" s="114"/>
      <c r="E230" s="82"/>
      <c r="J230" s="232"/>
      <c r="K230" s="233"/>
      <c r="L230" s="114"/>
      <c r="M230" s="82"/>
      <c r="P230" s="232"/>
      <c r="Q230" s="233"/>
      <c r="R230" s="114"/>
      <c r="S230" s="82"/>
    </row>
    <row r="231" spans="2:19" x14ac:dyDescent="0.3">
      <c r="B231" s="229" t="s">
        <v>17</v>
      </c>
      <c r="C231" s="233"/>
      <c r="D231" s="114"/>
      <c r="E231" s="82"/>
      <c r="J231" s="229" t="s">
        <v>17</v>
      </c>
      <c r="K231" s="233"/>
      <c r="L231" s="114"/>
      <c r="M231" s="82"/>
      <c r="P231" s="229" t="s">
        <v>17</v>
      </c>
      <c r="Q231" s="233"/>
      <c r="R231" s="114"/>
      <c r="S231" s="82"/>
    </row>
    <row r="232" spans="2:19" x14ac:dyDescent="0.3">
      <c r="B232" s="230"/>
      <c r="C232" s="233"/>
      <c r="D232" s="114"/>
      <c r="E232" s="82"/>
      <c r="J232" s="230"/>
      <c r="K232" s="233"/>
      <c r="L232" s="114"/>
      <c r="M232" s="82"/>
      <c r="P232" s="230"/>
      <c r="Q232" s="233"/>
      <c r="R232" s="114"/>
      <c r="S232" s="82"/>
    </row>
    <row r="233" spans="2:19" x14ac:dyDescent="0.3">
      <c r="B233" s="230"/>
      <c r="C233" s="233"/>
      <c r="D233" s="114"/>
      <c r="E233" s="82"/>
      <c r="J233" s="230"/>
      <c r="K233" s="233"/>
      <c r="L233" s="114"/>
      <c r="M233" s="82"/>
      <c r="P233" s="230"/>
      <c r="Q233" s="233"/>
      <c r="R233" s="114"/>
      <c r="S233" s="82"/>
    </row>
    <row r="234" spans="2:19" x14ac:dyDescent="0.3">
      <c r="B234" s="230"/>
      <c r="C234" s="233"/>
      <c r="D234" s="114"/>
      <c r="E234" s="82"/>
      <c r="J234" s="230"/>
      <c r="K234" s="233"/>
      <c r="L234" s="114"/>
      <c r="M234" s="82"/>
      <c r="P234" s="230"/>
      <c r="Q234" s="233"/>
      <c r="R234" s="114"/>
      <c r="S234" s="82"/>
    </row>
    <row r="235" spans="2:19" ht="15" thickBot="1" x14ac:dyDescent="0.35">
      <c r="B235" s="231"/>
      <c r="C235" s="84"/>
      <c r="D235" s="85"/>
      <c r="E235" s="83"/>
      <c r="J235" s="231"/>
      <c r="K235" s="84"/>
      <c r="L235" s="85"/>
      <c r="M235" s="83"/>
      <c r="P235" s="231"/>
      <c r="Q235" s="84"/>
      <c r="R235" s="85"/>
      <c r="S235" s="83"/>
    </row>
    <row r="236" spans="2:19" ht="15" thickBot="1" x14ac:dyDescent="0.35">
      <c r="B236" s="5" t="s">
        <v>12</v>
      </c>
      <c r="C236" s="257" t="s">
        <v>41</v>
      </c>
      <c r="D236" s="258"/>
      <c r="E236" s="259"/>
      <c r="J236" s="5" t="s">
        <v>12</v>
      </c>
      <c r="K236" s="257" t="s">
        <v>42</v>
      </c>
      <c r="L236" s="258"/>
      <c r="M236" s="259"/>
      <c r="P236" s="5" t="s">
        <v>12</v>
      </c>
      <c r="Q236" s="257" t="s">
        <v>43</v>
      </c>
      <c r="R236" s="258"/>
      <c r="S236" s="259"/>
    </row>
    <row r="237" spans="2:19" ht="15" thickBot="1" x14ac:dyDescent="0.35">
      <c r="B237" s="4" t="s">
        <v>16</v>
      </c>
      <c r="C237" s="260" t="s">
        <v>41</v>
      </c>
      <c r="D237" s="261"/>
      <c r="E237" s="262"/>
      <c r="J237" s="4" t="s">
        <v>16</v>
      </c>
      <c r="K237" s="260" t="s">
        <v>42</v>
      </c>
      <c r="L237" s="261"/>
      <c r="M237" s="262"/>
      <c r="P237" s="4" t="s">
        <v>16</v>
      </c>
      <c r="Q237" s="260" t="s">
        <v>43</v>
      </c>
      <c r="R237" s="261"/>
      <c r="S237" s="262"/>
    </row>
    <row r="238" spans="2:19" x14ac:dyDescent="0.3">
      <c r="B238" s="3" t="s">
        <v>18</v>
      </c>
      <c r="C238" s="254" t="s">
        <v>33</v>
      </c>
      <c r="D238" s="255"/>
      <c r="E238" s="256"/>
      <c r="J238" s="3" t="s">
        <v>18</v>
      </c>
      <c r="K238" s="254" t="s">
        <v>33</v>
      </c>
      <c r="L238" s="255"/>
      <c r="M238" s="256"/>
      <c r="P238" s="3" t="s">
        <v>18</v>
      </c>
      <c r="Q238" s="223" t="s">
        <v>32</v>
      </c>
      <c r="R238" s="224"/>
      <c r="S238" s="225"/>
    </row>
    <row r="239" spans="2:19" ht="15" thickBot="1" x14ac:dyDescent="0.35">
      <c r="B239" s="4" t="s">
        <v>20</v>
      </c>
      <c r="C239" s="226" t="s">
        <v>27</v>
      </c>
      <c r="D239" s="227"/>
      <c r="E239" s="228"/>
      <c r="J239" s="4" t="s">
        <v>20</v>
      </c>
      <c r="K239" s="226" t="s">
        <v>27</v>
      </c>
      <c r="L239" s="227"/>
      <c r="M239" s="228"/>
      <c r="P239" s="4" t="s">
        <v>20</v>
      </c>
      <c r="Q239" s="226" t="s">
        <v>26</v>
      </c>
      <c r="R239" s="227"/>
      <c r="S239" s="228"/>
    </row>
    <row r="240" spans="2:19" x14ac:dyDescent="0.3">
      <c r="B240" s="240" t="s">
        <v>14</v>
      </c>
      <c r="C240" s="241"/>
      <c r="D240" s="241"/>
      <c r="E240" s="242"/>
      <c r="J240" s="240" t="s">
        <v>14</v>
      </c>
      <c r="K240" s="241"/>
      <c r="L240" s="241"/>
      <c r="M240" s="242"/>
      <c r="P240" s="240" t="s">
        <v>14</v>
      </c>
      <c r="Q240" s="241"/>
      <c r="R240" s="241"/>
      <c r="S240" s="242"/>
    </row>
    <row r="241" spans="2:19" ht="15" thickBot="1" x14ac:dyDescent="0.35">
      <c r="B241" s="243"/>
      <c r="C241" s="241"/>
      <c r="D241" s="241"/>
      <c r="E241" s="242"/>
      <c r="J241" s="243"/>
      <c r="K241" s="241"/>
      <c r="L241" s="241"/>
      <c r="M241" s="242"/>
      <c r="P241" s="243"/>
      <c r="Q241" s="241"/>
      <c r="R241" s="241"/>
      <c r="S241" s="242"/>
    </row>
    <row r="242" spans="2:19" x14ac:dyDescent="0.3">
      <c r="B242" s="244" t="s">
        <v>19</v>
      </c>
      <c r="C242" s="245"/>
      <c r="D242" s="245"/>
      <c r="E242" s="212"/>
      <c r="J242" s="244" t="s">
        <v>19</v>
      </c>
      <c r="K242" s="245"/>
      <c r="L242" s="245"/>
      <c r="M242" s="212"/>
      <c r="P242" s="244" t="s">
        <v>19</v>
      </c>
      <c r="Q242" s="245"/>
      <c r="R242" s="245"/>
      <c r="S242" s="212"/>
    </row>
    <row r="243" spans="2:19" ht="15" thickBot="1" x14ac:dyDescent="0.35">
      <c r="B243" s="246"/>
      <c r="C243" s="247"/>
      <c r="D243" s="247"/>
      <c r="E243" s="213"/>
      <c r="J243" s="246"/>
      <c r="K243" s="247"/>
      <c r="L243" s="247"/>
      <c r="M243" s="213"/>
      <c r="P243" s="246"/>
      <c r="Q243" s="247"/>
      <c r="R243" s="247"/>
      <c r="S243" s="213"/>
    </row>
    <row r="244" spans="2:19" x14ac:dyDescent="0.3">
      <c r="B244" s="3" t="s">
        <v>6</v>
      </c>
      <c r="C244" s="210" t="s">
        <v>45</v>
      </c>
      <c r="D244" s="212" t="s">
        <v>46</v>
      </c>
      <c r="E244" s="199">
        <v>0.9</v>
      </c>
      <c r="J244" s="3" t="s">
        <v>6</v>
      </c>
      <c r="K244" s="210" t="s">
        <v>45</v>
      </c>
      <c r="L244" s="212" t="s">
        <v>46</v>
      </c>
      <c r="M244" s="199">
        <v>0.64</v>
      </c>
      <c r="P244" s="3" t="s">
        <v>6</v>
      </c>
      <c r="Q244" s="210" t="s">
        <v>45</v>
      </c>
      <c r="R244" s="212" t="s">
        <v>46</v>
      </c>
      <c r="S244" s="199">
        <v>0.46</v>
      </c>
    </row>
    <row r="245" spans="2:19" ht="15" thickBot="1" x14ac:dyDescent="0.35">
      <c r="B245" s="4" t="s">
        <v>44</v>
      </c>
      <c r="C245" s="211"/>
      <c r="D245" s="213"/>
      <c r="E245" s="200"/>
      <c r="J245" s="4" t="s">
        <v>44</v>
      </c>
      <c r="K245" s="211"/>
      <c r="L245" s="213"/>
      <c r="M245" s="200"/>
      <c r="P245" s="4" t="s">
        <v>44</v>
      </c>
      <c r="Q245" s="211"/>
      <c r="R245" s="213"/>
      <c r="S245" s="200"/>
    </row>
    <row r="246" spans="2:19" x14ac:dyDescent="0.3">
      <c r="B246" s="5" t="s">
        <v>21</v>
      </c>
      <c r="C246" s="210" t="s">
        <v>22</v>
      </c>
      <c r="D246" s="214" t="s">
        <v>23</v>
      </c>
      <c r="E246" s="199">
        <v>256</v>
      </c>
      <c r="J246" s="5" t="s">
        <v>21</v>
      </c>
      <c r="K246" s="210" t="s">
        <v>22</v>
      </c>
      <c r="L246" s="214" t="s">
        <v>23</v>
      </c>
      <c r="M246" s="199">
        <v>182</v>
      </c>
      <c r="P246" s="5" t="s">
        <v>21</v>
      </c>
      <c r="Q246" s="210" t="s">
        <v>22</v>
      </c>
      <c r="R246" s="214" t="s">
        <v>23</v>
      </c>
      <c r="S246" s="199">
        <v>174</v>
      </c>
    </row>
    <row r="247" spans="2:19" ht="15" thickBot="1" x14ac:dyDescent="0.35">
      <c r="B247" s="4" t="s">
        <v>24</v>
      </c>
      <c r="C247" s="211"/>
      <c r="D247" s="215"/>
      <c r="E247" s="200"/>
      <c r="J247" s="4" t="s">
        <v>24</v>
      </c>
      <c r="K247" s="211"/>
      <c r="L247" s="215"/>
      <c r="M247" s="200"/>
      <c r="P247" s="4" t="s">
        <v>24</v>
      </c>
      <c r="Q247" s="211"/>
      <c r="R247" s="215"/>
      <c r="S247" s="200"/>
    </row>
    <row r="248" spans="2:19" ht="15" customHeight="1" x14ac:dyDescent="0.3">
      <c r="B248" s="3" t="s">
        <v>48</v>
      </c>
      <c r="C248" s="201" t="e" vm="1">
        <v>#VALUE!</v>
      </c>
      <c r="D248" s="202"/>
      <c r="E248" s="203"/>
      <c r="J248" s="3" t="s">
        <v>48</v>
      </c>
      <c r="K248" s="201" t="e" vm="1">
        <v>#VALUE!</v>
      </c>
      <c r="L248" s="202"/>
      <c r="M248" s="203"/>
      <c r="P248" s="3" t="s">
        <v>48</v>
      </c>
      <c r="Q248" s="201" t="e" vm="1">
        <v>#VALUE!</v>
      </c>
      <c r="R248" s="202"/>
      <c r="S248" s="203"/>
    </row>
    <row r="249" spans="2:19" x14ac:dyDescent="0.3">
      <c r="B249" s="69" t="s">
        <v>98</v>
      </c>
      <c r="C249" s="204"/>
      <c r="D249" s="205"/>
      <c r="E249" s="206"/>
      <c r="J249" s="69" t="s">
        <v>98</v>
      </c>
      <c r="K249" s="204"/>
      <c r="L249" s="205"/>
      <c r="M249" s="206"/>
      <c r="P249" s="69" t="s">
        <v>98</v>
      </c>
      <c r="Q249" s="204"/>
      <c r="R249" s="205"/>
      <c r="S249" s="206"/>
    </row>
    <row r="250" spans="2:19" x14ac:dyDescent="0.3">
      <c r="B250" s="70"/>
      <c r="C250" s="204"/>
      <c r="D250" s="205"/>
      <c r="E250" s="206"/>
      <c r="J250" s="70"/>
      <c r="K250" s="204"/>
      <c r="L250" s="205"/>
      <c r="M250" s="206"/>
      <c r="P250" s="70"/>
      <c r="Q250" s="204"/>
      <c r="R250" s="205"/>
      <c r="S250" s="206"/>
    </row>
    <row r="251" spans="2:19" ht="15" thickBot="1" x14ac:dyDescent="0.35">
      <c r="B251" s="68"/>
      <c r="C251" s="207"/>
      <c r="D251" s="208"/>
      <c r="E251" s="209"/>
      <c r="J251" s="68"/>
      <c r="K251" s="207"/>
      <c r="L251" s="208"/>
      <c r="M251" s="209"/>
      <c r="P251" s="68"/>
      <c r="Q251" s="207"/>
      <c r="R251" s="208"/>
      <c r="S251" s="209"/>
    </row>
    <row r="272" ht="15" customHeight="1" x14ac:dyDescent="0.3"/>
    <row r="277" spans="2:13" ht="15" thickBot="1" x14ac:dyDescent="0.35"/>
    <row r="278" spans="2:13" ht="15" customHeight="1" x14ac:dyDescent="0.3">
      <c r="B278" s="7" t="s">
        <v>7</v>
      </c>
      <c r="C278" s="216" t="s">
        <v>8</v>
      </c>
      <c r="D278" s="217"/>
      <c r="E278" s="218"/>
      <c r="J278" s="7" t="s">
        <v>7</v>
      </c>
      <c r="K278" s="216" t="s">
        <v>8</v>
      </c>
      <c r="L278" s="217"/>
      <c r="M278" s="218"/>
    </row>
    <row r="279" spans="2:13" ht="15" customHeight="1" thickBot="1" x14ac:dyDescent="0.35">
      <c r="B279" s="8" t="s">
        <v>10</v>
      </c>
      <c r="C279" s="219"/>
      <c r="D279" s="220"/>
      <c r="E279" s="221"/>
      <c r="J279" s="8" t="s">
        <v>10</v>
      </c>
      <c r="K279" s="219"/>
      <c r="L279" s="220"/>
      <c r="M279" s="221"/>
    </row>
    <row r="280" spans="2:13" ht="15" customHeight="1" x14ac:dyDescent="0.3">
      <c r="B280" s="7" t="s">
        <v>9</v>
      </c>
      <c r="C280" s="234" t="s">
        <v>97</v>
      </c>
      <c r="D280" s="235"/>
      <c r="E280" s="236"/>
      <c r="J280" s="7" t="s">
        <v>9</v>
      </c>
      <c r="K280" s="234" t="s">
        <v>96</v>
      </c>
      <c r="L280" s="235"/>
      <c r="M280" s="236"/>
    </row>
    <row r="281" spans="2:13" ht="15" customHeight="1" thickBot="1" x14ac:dyDescent="0.35">
      <c r="B281" s="8" t="s">
        <v>11</v>
      </c>
      <c r="C281" s="237"/>
      <c r="D281" s="238"/>
      <c r="E281" s="239"/>
      <c r="J281" s="8" t="s">
        <v>11</v>
      </c>
      <c r="K281" s="237"/>
      <c r="L281" s="238"/>
      <c r="M281" s="239"/>
    </row>
    <row r="282" spans="2:13" x14ac:dyDescent="0.3">
      <c r="B282" s="222" t="s">
        <v>15</v>
      </c>
      <c r="C282" s="233"/>
      <c r="D282" s="114"/>
      <c r="E282" s="82"/>
      <c r="J282" s="222" t="s">
        <v>15</v>
      </c>
      <c r="K282" s="233"/>
      <c r="L282" s="114"/>
      <c r="M282" s="82"/>
    </row>
    <row r="283" spans="2:13" x14ac:dyDescent="0.3">
      <c r="B283" s="232"/>
      <c r="C283" s="233"/>
      <c r="D283" s="114"/>
      <c r="E283" s="82"/>
      <c r="J283" s="232"/>
      <c r="K283" s="233"/>
      <c r="L283" s="114"/>
      <c r="M283" s="82"/>
    </row>
    <row r="284" spans="2:13" x14ac:dyDescent="0.3">
      <c r="B284" s="232"/>
      <c r="C284" s="233"/>
      <c r="D284" s="114"/>
      <c r="E284" s="82"/>
      <c r="J284" s="232"/>
      <c r="K284" s="233"/>
      <c r="L284" s="114"/>
      <c r="M284" s="82"/>
    </row>
    <row r="285" spans="2:13" x14ac:dyDescent="0.3">
      <c r="B285" s="232"/>
      <c r="C285" s="233"/>
      <c r="D285" s="114"/>
      <c r="E285" s="82"/>
      <c r="J285" s="232"/>
      <c r="K285" s="233"/>
      <c r="L285" s="114"/>
      <c r="M285" s="82"/>
    </row>
    <row r="286" spans="2:13" x14ac:dyDescent="0.3">
      <c r="B286" s="232"/>
      <c r="C286" s="233"/>
      <c r="D286" s="114"/>
      <c r="E286" s="82"/>
      <c r="J286" s="232"/>
      <c r="K286" s="233"/>
      <c r="L286" s="114"/>
      <c r="M286" s="82"/>
    </row>
    <row r="287" spans="2:13" x14ac:dyDescent="0.3">
      <c r="B287" s="229" t="s">
        <v>17</v>
      </c>
      <c r="C287" s="233"/>
      <c r="D287" s="114"/>
      <c r="E287" s="82"/>
      <c r="J287" s="229" t="s">
        <v>17</v>
      </c>
      <c r="K287" s="233"/>
      <c r="L287" s="114"/>
      <c r="M287" s="82"/>
    </row>
    <row r="288" spans="2:13" x14ac:dyDescent="0.3">
      <c r="B288" s="230"/>
      <c r="C288" s="233"/>
      <c r="D288" s="114"/>
      <c r="E288" s="82"/>
      <c r="J288" s="230"/>
      <c r="K288" s="233"/>
      <c r="L288" s="114"/>
      <c r="M288" s="82"/>
    </row>
    <row r="289" spans="2:13" x14ac:dyDescent="0.3">
      <c r="B289" s="230"/>
      <c r="C289" s="233"/>
      <c r="D289" s="114"/>
      <c r="E289" s="82"/>
      <c r="J289" s="230"/>
      <c r="K289" s="233"/>
      <c r="L289" s="114"/>
      <c r="M289" s="82"/>
    </row>
    <row r="290" spans="2:13" x14ac:dyDescent="0.3">
      <c r="B290" s="230"/>
      <c r="C290" s="233"/>
      <c r="D290" s="114"/>
      <c r="E290" s="82"/>
      <c r="J290" s="230"/>
      <c r="K290" s="233"/>
      <c r="L290" s="114"/>
      <c r="M290" s="82"/>
    </row>
    <row r="291" spans="2:13" ht="15" thickBot="1" x14ac:dyDescent="0.35">
      <c r="B291" s="231"/>
      <c r="C291" s="84"/>
      <c r="D291" s="85"/>
      <c r="E291" s="83"/>
      <c r="J291" s="231"/>
      <c r="K291" s="84"/>
      <c r="L291" s="85"/>
      <c r="M291" s="83"/>
    </row>
    <row r="292" spans="2:13" ht="15" thickBot="1" x14ac:dyDescent="0.35">
      <c r="B292" s="5" t="s">
        <v>12</v>
      </c>
      <c r="C292" s="257" t="s">
        <v>13</v>
      </c>
      <c r="D292" s="258"/>
      <c r="E292" s="259"/>
      <c r="J292" s="5" t="s">
        <v>12</v>
      </c>
      <c r="K292" s="257" t="s">
        <v>13</v>
      </c>
      <c r="L292" s="258"/>
      <c r="M292" s="259"/>
    </row>
    <row r="293" spans="2:13" ht="15" thickBot="1" x14ac:dyDescent="0.35">
      <c r="B293" s="4" t="s">
        <v>16</v>
      </c>
      <c r="C293" s="260" t="s">
        <v>13</v>
      </c>
      <c r="D293" s="261"/>
      <c r="E293" s="262"/>
      <c r="J293" s="4" t="s">
        <v>16</v>
      </c>
      <c r="K293" s="260" t="s">
        <v>13</v>
      </c>
      <c r="L293" s="261"/>
      <c r="M293" s="262"/>
    </row>
    <row r="294" spans="2:13" x14ac:dyDescent="0.3">
      <c r="B294" s="3" t="s">
        <v>18</v>
      </c>
      <c r="C294" s="254" t="s">
        <v>33</v>
      </c>
      <c r="D294" s="255"/>
      <c r="E294" s="256"/>
      <c r="J294" s="3" t="s">
        <v>18</v>
      </c>
      <c r="K294" s="254" t="s">
        <v>33</v>
      </c>
      <c r="L294" s="255"/>
      <c r="M294" s="256"/>
    </row>
    <row r="295" spans="2:13" ht="15" thickBot="1" x14ac:dyDescent="0.35">
      <c r="B295" s="4" t="s">
        <v>20</v>
      </c>
      <c r="C295" s="226" t="s">
        <v>27</v>
      </c>
      <c r="D295" s="227"/>
      <c r="E295" s="228"/>
      <c r="J295" s="4" t="s">
        <v>20</v>
      </c>
      <c r="K295" s="226" t="s">
        <v>27</v>
      </c>
      <c r="L295" s="227"/>
      <c r="M295" s="228"/>
    </row>
    <row r="296" spans="2:13" x14ac:dyDescent="0.3">
      <c r="B296" s="240" t="s">
        <v>14</v>
      </c>
      <c r="C296" s="241"/>
      <c r="D296" s="241"/>
      <c r="E296" s="242"/>
      <c r="J296" s="240" t="s">
        <v>14</v>
      </c>
      <c r="K296" s="241"/>
      <c r="L296" s="241"/>
      <c r="M296" s="242"/>
    </row>
    <row r="297" spans="2:13" ht="15" thickBot="1" x14ac:dyDescent="0.35">
      <c r="B297" s="243"/>
      <c r="C297" s="241"/>
      <c r="D297" s="241"/>
      <c r="E297" s="242"/>
      <c r="J297" s="243"/>
      <c r="K297" s="241"/>
      <c r="L297" s="241"/>
      <c r="M297" s="242"/>
    </row>
    <row r="298" spans="2:13" x14ac:dyDescent="0.3">
      <c r="B298" s="244" t="s">
        <v>19</v>
      </c>
      <c r="C298" s="245"/>
      <c r="D298" s="245"/>
      <c r="E298" s="212"/>
      <c r="J298" s="244" t="s">
        <v>19</v>
      </c>
      <c r="K298" s="245"/>
      <c r="L298" s="245"/>
      <c r="M298" s="212"/>
    </row>
    <row r="299" spans="2:13" ht="15" thickBot="1" x14ac:dyDescent="0.35">
      <c r="B299" s="246"/>
      <c r="C299" s="247"/>
      <c r="D299" s="247"/>
      <c r="E299" s="213"/>
      <c r="J299" s="246"/>
      <c r="K299" s="247"/>
      <c r="L299" s="247"/>
      <c r="M299" s="213"/>
    </row>
    <row r="300" spans="2:13" x14ac:dyDescent="0.3">
      <c r="B300" s="3" t="s">
        <v>6</v>
      </c>
      <c r="C300" s="210" t="s">
        <v>45</v>
      </c>
      <c r="D300" s="212" t="s">
        <v>46</v>
      </c>
      <c r="E300" s="199">
        <v>0.53</v>
      </c>
      <c r="J300" s="3" t="s">
        <v>6</v>
      </c>
      <c r="K300" s="210" t="s">
        <v>45</v>
      </c>
      <c r="L300" s="212" t="s">
        <v>46</v>
      </c>
      <c r="M300" s="199">
        <v>0.48</v>
      </c>
    </row>
    <row r="301" spans="2:13" ht="15" thickBot="1" x14ac:dyDescent="0.35">
      <c r="B301" s="4" t="s">
        <v>44</v>
      </c>
      <c r="C301" s="211"/>
      <c r="D301" s="213"/>
      <c r="E301" s="200"/>
      <c r="J301" s="4" t="s">
        <v>44</v>
      </c>
      <c r="K301" s="211"/>
      <c r="L301" s="213"/>
      <c r="M301" s="200"/>
    </row>
    <row r="302" spans="2:13" x14ac:dyDescent="0.3">
      <c r="B302" s="5" t="s">
        <v>21</v>
      </c>
      <c r="C302" s="210" t="s">
        <v>22</v>
      </c>
      <c r="D302" s="214" t="s">
        <v>23</v>
      </c>
      <c r="E302" s="199">
        <v>198</v>
      </c>
      <c r="J302" s="5" t="s">
        <v>21</v>
      </c>
      <c r="K302" s="210" t="s">
        <v>22</v>
      </c>
      <c r="L302" s="214" t="s">
        <v>23</v>
      </c>
      <c r="M302" s="199">
        <v>190</v>
      </c>
    </row>
    <row r="303" spans="2:13" ht="15" thickBot="1" x14ac:dyDescent="0.35">
      <c r="B303" s="4" t="s">
        <v>24</v>
      </c>
      <c r="C303" s="211"/>
      <c r="D303" s="215"/>
      <c r="E303" s="200"/>
      <c r="J303" s="4" t="s">
        <v>24</v>
      </c>
      <c r="K303" s="211"/>
      <c r="L303" s="215"/>
      <c r="M303" s="200"/>
    </row>
    <row r="304" spans="2:13" x14ac:dyDescent="0.3">
      <c r="B304" s="3" t="s">
        <v>48</v>
      </c>
      <c r="C304" s="201" t="e" vm="1">
        <v>#VALUE!</v>
      </c>
      <c r="D304" s="202"/>
      <c r="E304" s="203"/>
      <c r="J304" s="3" t="s">
        <v>48</v>
      </c>
      <c r="K304" s="201" t="e" vm="1">
        <v>#VALUE!</v>
      </c>
      <c r="L304" s="202"/>
      <c r="M304" s="203"/>
    </row>
    <row r="305" spans="2:13" x14ac:dyDescent="0.3">
      <c r="B305" s="69" t="s">
        <v>98</v>
      </c>
      <c r="C305" s="204"/>
      <c r="D305" s="205"/>
      <c r="E305" s="206"/>
      <c r="J305" s="69" t="s">
        <v>98</v>
      </c>
      <c r="K305" s="204"/>
      <c r="L305" s="205"/>
      <c r="M305" s="206"/>
    </row>
    <row r="306" spans="2:13" x14ac:dyDescent="0.3">
      <c r="B306" s="70"/>
      <c r="C306" s="204"/>
      <c r="D306" s="205"/>
      <c r="E306" s="206"/>
      <c r="J306" s="70"/>
      <c r="K306" s="204"/>
      <c r="L306" s="205"/>
      <c r="M306" s="206"/>
    </row>
    <row r="307" spans="2:13" ht="15" thickBot="1" x14ac:dyDescent="0.35">
      <c r="B307" s="68"/>
      <c r="C307" s="207"/>
      <c r="D307" s="208"/>
      <c r="E307" s="209"/>
      <c r="J307" s="68"/>
      <c r="K307" s="207"/>
      <c r="L307" s="208"/>
      <c r="M307" s="209"/>
    </row>
  </sheetData>
  <mergeCells count="360">
    <mergeCell ref="C293:E293"/>
    <mergeCell ref="K293:M293"/>
    <mergeCell ref="C294:E294"/>
    <mergeCell ref="K294:M294"/>
    <mergeCell ref="C295:E295"/>
    <mergeCell ref="K295:M295"/>
    <mergeCell ref="D66:D67"/>
    <mergeCell ref="P240:S241"/>
    <mergeCell ref="B242:E243"/>
    <mergeCell ref="J242:M243"/>
    <mergeCell ref="P242:S243"/>
    <mergeCell ref="B296:E297"/>
    <mergeCell ref="J296:M297"/>
    <mergeCell ref="C248:E251"/>
    <mergeCell ref="C300:C301"/>
    <mergeCell ref="D300:D301"/>
    <mergeCell ref="E300:E301"/>
    <mergeCell ref="B298:E299"/>
    <mergeCell ref="J298:M299"/>
    <mergeCell ref="C278:E279"/>
    <mergeCell ref="K278:M279"/>
    <mergeCell ref="C280:E281"/>
    <mergeCell ref="K280:M281"/>
    <mergeCell ref="B282:B286"/>
    <mergeCell ref="C282:E291"/>
    <mergeCell ref="J282:J286"/>
    <mergeCell ref="K282:M291"/>
    <mergeCell ref="B287:B291"/>
    <mergeCell ref="J287:J291"/>
    <mergeCell ref="C292:E292"/>
    <mergeCell ref="K292:M292"/>
    <mergeCell ref="B226:B230"/>
    <mergeCell ref="C226:E235"/>
    <mergeCell ref="J226:J230"/>
    <mergeCell ref="K226:M235"/>
    <mergeCell ref="P226:P230"/>
    <mergeCell ref="Q226:S235"/>
    <mergeCell ref="B231:B235"/>
    <mergeCell ref="J231:J235"/>
    <mergeCell ref="P231:P235"/>
    <mergeCell ref="C205:E205"/>
    <mergeCell ref="K205:M205"/>
    <mergeCell ref="Q205:S205"/>
    <mergeCell ref="B206:E207"/>
    <mergeCell ref="J206:M207"/>
    <mergeCell ref="P206:S207"/>
    <mergeCell ref="B208:E209"/>
    <mergeCell ref="J208:M209"/>
    <mergeCell ref="P208:S209"/>
    <mergeCell ref="C202:E202"/>
    <mergeCell ref="K202:M202"/>
    <mergeCell ref="Q202:S202"/>
    <mergeCell ref="C203:E203"/>
    <mergeCell ref="K203:M203"/>
    <mergeCell ref="Q203:S203"/>
    <mergeCell ref="C204:E204"/>
    <mergeCell ref="K204:M204"/>
    <mergeCell ref="Q204:S204"/>
    <mergeCell ref="B192:B196"/>
    <mergeCell ref="C192:E201"/>
    <mergeCell ref="J192:J196"/>
    <mergeCell ref="K192:M201"/>
    <mergeCell ref="P192:P196"/>
    <mergeCell ref="Q192:S201"/>
    <mergeCell ref="B197:B201"/>
    <mergeCell ref="J197:J201"/>
    <mergeCell ref="P197:P201"/>
    <mergeCell ref="C190:E191"/>
    <mergeCell ref="K190:M191"/>
    <mergeCell ref="Q190:S191"/>
    <mergeCell ref="C154:C155"/>
    <mergeCell ref="D154:D155"/>
    <mergeCell ref="E154:E155"/>
    <mergeCell ref="C156:C157"/>
    <mergeCell ref="D156:D157"/>
    <mergeCell ref="E156:E157"/>
    <mergeCell ref="C158:E161"/>
    <mergeCell ref="K154:K155"/>
    <mergeCell ref="L154:L155"/>
    <mergeCell ref="M154:M155"/>
    <mergeCell ref="K156:K157"/>
    <mergeCell ref="L156:L157"/>
    <mergeCell ref="M156:M157"/>
    <mergeCell ref="K158:M161"/>
    <mergeCell ref="Q154:Q155"/>
    <mergeCell ref="C132:E133"/>
    <mergeCell ref="K132:M133"/>
    <mergeCell ref="Q132:S133"/>
    <mergeCell ref="C134:E135"/>
    <mergeCell ref="K134:M135"/>
    <mergeCell ref="Q134:S135"/>
    <mergeCell ref="C188:E189"/>
    <mergeCell ref="K188:M189"/>
    <mergeCell ref="Q188:S189"/>
    <mergeCell ref="B152:E153"/>
    <mergeCell ref="J152:M153"/>
    <mergeCell ref="P152:S153"/>
    <mergeCell ref="C147:E147"/>
    <mergeCell ref="K147:M147"/>
    <mergeCell ref="Q147:S147"/>
    <mergeCell ref="C148:E148"/>
    <mergeCell ref="K148:M148"/>
    <mergeCell ref="Q148:S148"/>
    <mergeCell ref="C149:E149"/>
    <mergeCell ref="K149:M149"/>
    <mergeCell ref="Q149:S149"/>
    <mergeCell ref="B150:E151"/>
    <mergeCell ref="J150:M151"/>
    <mergeCell ref="P150:S151"/>
    <mergeCell ref="C136:E145"/>
    <mergeCell ref="J136:J140"/>
    <mergeCell ref="K136:M145"/>
    <mergeCell ref="P136:P140"/>
    <mergeCell ref="Q136:S145"/>
    <mergeCell ref="B141:B145"/>
    <mergeCell ref="J141:J145"/>
    <mergeCell ref="P141:P145"/>
    <mergeCell ref="C146:E146"/>
    <mergeCell ref="K146:M146"/>
    <mergeCell ref="Q146:S146"/>
    <mergeCell ref="B136:B140"/>
    <mergeCell ref="C112:E112"/>
    <mergeCell ref="K112:M112"/>
    <mergeCell ref="Q112:S112"/>
    <mergeCell ref="B118:E119"/>
    <mergeCell ref="J118:M119"/>
    <mergeCell ref="P118:S119"/>
    <mergeCell ref="C113:E113"/>
    <mergeCell ref="K113:M113"/>
    <mergeCell ref="Q113:S113"/>
    <mergeCell ref="C114:E114"/>
    <mergeCell ref="K114:M114"/>
    <mergeCell ref="Q114:S114"/>
    <mergeCell ref="C115:E115"/>
    <mergeCell ref="K115:M115"/>
    <mergeCell ref="Q115:S115"/>
    <mergeCell ref="B116:E117"/>
    <mergeCell ref="J116:M117"/>
    <mergeCell ref="P116:S117"/>
    <mergeCell ref="Q58:S58"/>
    <mergeCell ref="C66:C67"/>
    <mergeCell ref="C98:E99"/>
    <mergeCell ref="K98:M99"/>
    <mergeCell ref="Q98:S99"/>
    <mergeCell ref="C100:E101"/>
    <mergeCell ref="K100:M101"/>
    <mergeCell ref="Q100:S101"/>
    <mergeCell ref="B102:B106"/>
    <mergeCell ref="E66:E67"/>
    <mergeCell ref="C102:E111"/>
    <mergeCell ref="J102:J106"/>
    <mergeCell ref="K102:M111"/>
    <mergeCell ref="P102:P106"/>
    <mergeCell ref="Q102:S111"/>
    <mergeCell ref="B107:B111"/>
    <mergeCell ref="J107:J111"/>
    <mergeCell ref="P107:P111"/>
    <mergeCell ref="K66:K67"/>
    <mergeCell ref="L66:L67"/>
    <mergeCell ref="M66:M67"/>
    <mergeCell ref="Q66:Q67"/>
    <mergeCell ref="R66:R67"/>
    <mergeCell ref="S66:S67"/>
    <mergeCell ref="P26:S27"/>
    <mergeCell ref="P28:S29"/>
    <mergeCell ref="Q8:S9"/>
    <mergeCell ref="Q10:S11"/>
    <mergeCell ref="P12:P16"/>
    <mergeCell ref="Q12:S21"/>
    <mergeCell ref="P17:P21"/>
    <mergeCell ref="Q22:S22"/>
    <mergeCell ref="Q23:S23"/>
    <mergeCell ref="Q24:S24"/>
    <mergeCell ref="Q25:S25"/>
    <mergeCell ref="B46:B50"/>
    <mergeCell ref="C46:E55"/>
    <mergeCell ref="B51:B55"/>
    <mergeCell ref="C56:E56"/>
    <mergeCell ref="J26:M27"/>
    <mergeCell ref="J28:M29"/>
    <mergeCell ref="C57:E57"/>
    <mergeCell ref="C58:E58"/>
    <mergeCell ref="C59:E59"/>
    <mergeCell ref="K42:M43"/>
    <mergeCell ref="K44:M45"/>
    <mergeCell ref="J46:J50"/>
    <mergeCell ref="K46:M55"/>
    <mergeCell ref="J51:J55"/>
    <mergeCell ref="K56:M56"/>
    <mergeCell ref="K57:M57"/>
    <mergeCell ref="K58:M58"/>
    <mergeCell ref="K59:M59"/>
    <mergeCell ref="K8:M9"/>
    <mergeCell ref="K10:M11"/>
    <mergeCell ref="J12:J16"/>
    <mergeCell ref="K12:M21"/>
    <mergeCell ref="J17:J21"/>
    <mergeCell ref="K22:M22"/>
    <mergeCell ref="K23:M23"/>
    <mergeCell ref="K24:M24"/>
    <mergeCell ref="K25:M25"/>
    <mergeCell ref="B17:B21"/>
    <mergeCell ref="B12:B16"/>
    <mergeCell ref="C12:E21"/>
    <mergeCell ref="C10:E11"/>
    <mergeCell ref="C8:E9"/>
    <mergeCell ref="B26:E27"/>
    <mergeCell ref="B28:E29"/>
    <mergeCell ref="C22:E22"/>
    <mergeCell ref="C23:E23"/>
    <mergeCell ref="C24:E24"/>
    <mergeCell ref="C25:E25"/>
    <mergeCell ref="K68:M71"/>
    <mergeCell ref="C30:C31"/>
    <mergeCell ref="D30:D31"/>
    <mergeCell ref="E30:E31"/>
    <mergeCell ref="C32:C33"/>
    <mergeCell ref="D32:D33"/>
    <mergeCell ref="E32:E33"/>
    <mergeCell ref="C34:E37"/>
    <mergeCell ref="C68:E71"/>
    <mergeCell ref="C42:E43"/>
    <mergeCell ref="C44:E45"/>
    <mergeCell ref="B60:E61"/>
    <mergeCell ref="B62:E63"/>
    <mergeCell ref="C64:C65"/>
    <mergeCell ref="D64:D65"/>
    <mergeCell ref="E64:E65"/>
    <mergeCell ref="J60:M61"/>
    <mergeCell ref="J62:M63"/>
    <mergeCell ref="K30:K31"/>
    <mergeCell ref="L30:L31"/>
    <mergeCell ref="M30:M31"/>
    <mergeCell ref="K32:K33"/>
    <mergeCell ref="L32:L33"/>
    <mergeCell ref="M32:M33"/>
    <mergeCell ref="K34:M37"/>
    <mergeCell ref="K64:K65"/>
    <mergeCell ref="L64:L65"/>
    <mergeCell ref="M64:M65"/>
    <mergeCell ref="Q122:Q123"/>
    <mergeCell ref="R122:R123"/>
    <mergeCell ref="S122:S123"/>
    <mergeCell ref="Q124:S127"/>
    <mergeCell ref="Q30:Q31"/>
    <mergeCell ref="R30:R31"/>
    <mergeCell ref="S30:S31"/>
    <mergeCell ref="Q32:Q33"/>
    <mergeCell ref="R32:R33"/>
    <mergeCell ref="S32:S33"/>
    <mergeCell ref="Q34:S37"/>
    <mergeCell ref="Q64:Q65"/>
    <mergeCell ref="R64:R65"/>
    <mergeCell ref="S64:S65"/>
    <mergeCell ref="Q59:S59"/>
    <mergeCell ref="P60:S61"/>
    <mergeCell ref="P62:S63"/>
    <mergeCell ref="Q42:S43"/>
    <mergeCell ref="Q44:S45"/>
    <mergeCell ref="P46:P50"/>
    <mergeCell ref="Q46:S55"/>
    <mergeCell ref="P51:P55"/>
    <mergeCell ref="Q56:S56"/>
    <mergeCell ref="Q57:S57"/>
    <mergeCell ref="C210:C211"/>
    <mergeCell ref="D210:D211"/>
    <mergeCell ref="E210:E211"/>
    <mergeCell ref="Q210:Q211"/>
    <mergeCell ref="R210:R211"/>
    <mergeCell ref="S210:S211"/>
    <mergeCell ref="Q68:S71"/>
    <mergeCell ref="C120:C121"/>
    <mergeCell ref="D120:D121"/>
    <mergeCell ref="E120:E121"/>
    <mergeCell ref="C122:C123"/>
    <mergeCell ref="D122:D123"/>
    <mergeCell ref="E122:E123"/>
    <mergeCell ref="C124:E127"/>
    <mergeCell ref="K120:K121"/>
    <mergeCell ref="L120:L121"/>
    <mergeCell ref="M120:M121"/>
    <mergeCell ref="K122:K123"/>
    <mergeCell ref="L122:L123"/>
    <mergeCell ref="M122:M123"/>
    <mergeCell ref="K124:M127"/>
    <mergeCell ref="Q120:Q121"/>
    <mergeCell ref="R120:R121"/>
    <mergeCell ref="S120:S121"/>
    <mergeCell ref="K210:K211"/>
    <mergeCell ref="L210:L211"/>
    <mergeCell ref="M210:M211"/>
    <mergeCell ref="K212:K213"/>
    <mergeCell ref="L212:L213"/>
    <mergeCell ref="M212:M213"/>
    <mergeCell ref="K214:M217"/>
    <mergeCell ref="R154:R155"/>
    <mergeCell ref="S154:S155"/>
    <mergeCell ref="Q156:Q157"/>
    <mergeCell ref="R156:R157"/>
    <mergeCell ref="S156:S157"/>
    <mergeCell ref="Q158:S161"/>
    <mergeCell ref="K248:M251"/>
    <mergeCell ref="Q244:Q245"/>
    <mergeCell ref="R244:R245"/>
    <mergeCell ref="S244:S245"/>
    <mergeCell ref="Q246:Q247"/>
    <mergeCell ref="R246:R247"/>
    <mergeCell ref="S246:S247"/>
    <mergeCell ref="Q248:S251"/>
    <mergeCell ref="C212:C213"/>
    <mergeCell ref="D212:D213"/>
    <mergeCell ref="E212:E213"/>
    <mergeCell ref="C214:E217"/>
    <mergeCell ref="C222:E223"/>
    <mergeCell ref="K222:M223"/>
    <mergeCell ref="Q222:S223"/>
    <mergeCell ref="C224:E225"/>
    <mergeCell ref="K224:M225"/>
    <mergeCell ref="Q224:S225"/>
    <mergeCell ref="C236:E236"/>
    <mergeCell ref="K236:M236"/>
    <mergeCell ref="Q236:S236"/>
    <mergeCell ref="C237:E237"/>
    <mergeCell ref="K237:M237"/>
    <mergeCell ref="Q237:S237"/>
    <mergeCell ref="Q212:Q213"/>
    <mergeCell ref="R212:R213"/>
    <mergeCell ref="S212:S213"/>
    <mergeCell ref="Q214:S217"/>
    <mergeCell ref="C244:C245"/>
    <mergeCell ref="D244:D245"/>
    <mergeCell ref="E244:E245"/>
    <mergeCell ref="C246:C247"/>
    <mergeCell ref="D246:D247"/>
    <mergeCell ref="E246:E247"/>
    <mergeCell ref="K244:K245"/>
    <mergeCell ref="L244:L245"/>
    <mergeCell ref="M244:M245"/>
    <mergeCell ref="K246:K247"/>
    <mergeCell ref="L246:L247"/>
    <mergeCell ref="M246:M247"/>
    <mergeCell ref="C238:E238"/>
    <mergeCell ref="K238:M238"/>
    <mergeCell ref="Q238:S238"/>
    <mergeCell ref="C239:E239"/>
    <mergeCell ref="K239:M239"/>
    <mergeCell ref="Q239:S239"/>
    <mergeCell ref="B240:E241"/>
    <mergeCell ref="J240:M241"/>
    <mergeCell ref="E302:E303"/>
    <mergeCell ref="C304:E307"/>
    <mergeCell ref="K300:K301"/>
    <mergeCell ref="L300:L301"/>
    <mergeCell ref="M300:M301"/>
    <mergeCell ref="K302:K303"/>
    <mergeCell ref="L302:L303"/>
    <mergeCell ref="M302:M303"/>
    <mergeCell ref="K304:M307"/>
    <mergeCell ref="C302:C303"/>
    <mergeCell ref="D302:D303"/>
  </mergeCells>
  <pageMargins left="0.7" right="0.7" top="0.78740157499999996" bottom="0.78740157499999996" header="0.3" footer="0.3"/>
  <pageSetup paperSize="9" scale="18" orientation="landscape" r:id="rId1"/>
  <rowBreaks count="1" manualBreakCount="1">
    <brk id="183" max="16383" man="1"/>
  </rowBreaks>
  <colBreaks count="2" manualBreakCount="2">
    <brk id="39" max="304" man="1"/>
    <brk id="40" max="30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3</vt:i4>
      </vt:variant>
    </vt:vector>
  </HeadingPairs>
  <TitlesOfParts>
    <vt:vector size="7" baseType="lpstr">
      <vt:lpstr>měření</vt:lpstr>
      <vt:lpstr>trhačka_siloměr</vt:lpstr>
      <vt:lpstr>tloušťka materiálu</vt:lpstr>
      <vt:lpstr>materiálové karty</vt:lpstr>
      <vt:lpstr>'materiálové karty'!Oblast_tisku</vt:lpstr>
      <vt:lpstr>měření!Oblast_tisku</vt:lpstr>
      <vt:lpstr>'tloušťka materiálu'!Oblast_tisku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Matoušová Tereza</dc:creator>
  <dc:description/>
  <cp:lastModifiedBy>Tereza Matoušová</cp:lastModifiedBy>
  <cp:revision>2</cp:revision>
  <cp:lastPrinted>2024-05-13T12:43:06Z</cp:lastPrinted>
  <dcterms:created xsi:type="dcterms:W3CDTF">2015-06-05T18:19:34Z</dcterms:created>
  <dcterms:modified xsi:type="dcterms:W3CDTF">2024-05-19T18:52:35Z</dcterms:modified>
  <dc:language>cs-CZ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